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rwin.MFAD\Desktop\opting-in.info\"/>
    </mc:Choice>
  </mc:AlternateContent>
  <bookViews>
    <workbookView xWindow="480" yWindow="90" windowWidth="15180" windowHeight="11640" activeTab="1"/>
  </bookViews>
  <sheets>
    <sheet name="Uitbetaaloverzicht seksw." sheetId="1" r:id="rId1"/>
    <sheet name="Berekening bruto netto" sheetId="2" r:id="rId2"/>
    <sheet name="Afdrachten door de exploitant" sheetId="3" r:id="rId3"/>
  </sheets>
  <calcPr calcId="152511"/>
</workbook>
</file>

<file path=xl/calcChain.xml><?xml version="1.0" encoding="utf-8"?>
<calcChain xmlns="http://schemas.openxmlformats.org/spreadsheetml/2006/main">
  <c r="C69" i="1" l="1"/>
  <c r="G67" i="1"/>
  <c r="J13" i="2" l="1"/>
  <c r="H16" i="2"/>
  <c r="D9" i="3" s="1"/>
  <c r="B20" i="2"/>
  <c r="B18" i="2"/>
  <c r="H15" i="2" s="1"/>
  <c r="H13" i="2"/>
  <c r="F13" i="2"/>
  <c r="C72" i="1"/>
  <c r="E71" i="1"/>
  <c r="C71" i="1"/>
  <c r="C70" i="1"/>
  <c r="C88" i="1"/>
  <c r="C86" i="1"/>
  <c r="C84" i="1"/>
  <c r="C82" i="1"/>
  <c r="C79" i="1"/>
  <c r="C77" i="1"/>
  <c r="C75" i="1"/>
  <c r="G4" i="2"/>
  <c r="G5" i="2" s="1"/>
  <c r="D7" i="3" s="1"/>
  <c r="D8" i="3" l="1"/>
  <c r="D10" i="3" s="1"/>
  <c r="G6" i="2"/>
  <c r="F14" i="2" l="1"/>
  <c r="H14" i="2"/>
  <c r="H17" i="2" s="1"/>
  <c r="H18" i="2" l="1"/>
  <c r="H26" i="2" s="1"/>
  <c r="D36" i="1" s="1"/>
  <c r="D102" i="1" s="1"/>
  <c r="G29" i="1"/>
  <c r="G92" i="1" s="1"/>
  <c r="H19" i="2" l="1"/>
  <c r="I21" i="2" s="1"/>
  <c r="H9" i="3" s="1"/>
  <c r="I20" i="2" l="1"/>
  <c r="H7" i="3" s="1"/>
  <c r="H23" i="2"/>
  <c r="F32" i="1" l="1"/>
  <c r="F96" i="1" s="1"/>
  <c r="F31" i="1"/>
  <c r="F94" i="1" s="1"/>
  <c r="I22" i="2"/>
  <c r="G33" i="1" l="1"/>
  <c r="G98" i="1" s="1"/>
  <c r="H24" i="2"/>
  <c r="H25" i="2" s="1"/>
  <c r="H27" i="2" s="1"/>
  <c r="G34" i="1" s="1"/>
  <c r="G100" i="1" s="1"/>
  <c r="H10" i="3"/>
</calcChain>
</file>

<file path=xl/comments1.xml><?xml version="1.0" encoding="utf-8"?>
<comments xmlns="http://schemas.openxmlformats.org/spreadsheetml/2006/main">
  <authors>
    <author>Marwin Slaats</author>
  </authors>
  <commentList>
    <comment ref="J13" authorId="0" shapeId="0">
      <text>
        <r>
          <rPr>
            <b/>
            <sz val="9"/>
            <color indexed="81"/>
            <rFont val="Tahoma"/>
            <family val="2"/>
          </rPr>
          <t>Groen: U kunt verder
Rood: Zorg voor een gelijke verdeling zodat de waarde 100 is.</t>
        </r>
      </text>
    </comment>
  </commentList>
</comments>
</file>

<file path=xl/sharedStrings.xml><?xml version="1.0" encoding="utf-8"?>
<sst xmlns="http://schemas.openxmlformats.org/spreadsheetml/2006/main" count="99" uniqueCount="59">
  <si>
    <t>Uitbetaaloverzicht</t>
  </si>
  <si>
    <t>Gewerkt</t>
  </si>
  <si>
    <t>op dag (datum):</t>
  </si>
  <si>
    <t>in week (nr):</t>
  </si>
  <si>
    <t>in maand:</t>
  </si>
  <si>
    <t>Uitbetaald door</t>
  </si>
  <si>
    <t>Naam bedrijf</t>
  </si>
  <si>
    <t>Adres</t>
  </si>
  <si>
    <t>Postcode/plaats</t>
  </si>
  <si>
    <t>Uitbetaald aan</t>
  </si>
  <si>
    <t>Naam</t>
  </si>
  <si>
    <t>Totaal bruto verdiend in de gewerkte periode</t>
  </si>
  <si>
    <t>Ingehouden</t>
  </si>
  <si>
    <t>loonheffing</t>
  </si>
  <si>
    <t>zorgverzekeringswet</t>
  </si>
  <si>
    <t>totaal inhoudingen</t>
  </si>
  <si>
    <t>bij</t>
  </si>
  <si>
    <t>min</t>
  </si>
  <si>
    <t>Netto betaald, inclusief onbelaste onkostenvergoeding</t>
  </si>
  <si>
    <t>Handtekening voor ontvangst:     ……………………………………….</t>
  </si>
  <si>
    <t>Betaaldatum:</t>
  </si>
  <si>
    <t>onbelaste onkostenvergoeding</t>
  </si>
  <si>
    <t>netto loon</t>
  </si>
  <si>
    <t>BEREKENING BRUTO NETTO</t>
  </si>
  <si>
    <t>totaal bedrag vergoeding</t>
  </si>
  <si>
    <t>totaalbedrag vergoeding klant</t>
  </si>
  <si>
    <t>omzetbelasting</t>
  </si>
  <si>
    <t>verdeling expl./seksw..</t>
  </si>
  <si>
    <t>expl.</t>
  </si>
  <si>
    <t>netto omzet</t>
  </si>
  <si>
    <t>sekswerker</t>
  </si>
  <si>
    <t>exploitant</t>
  </si>
  <si>
    <t>extra verrichtingen</t>
  </si>
  <si>
    <t xml:space="preserve">verdeling </t>
  </si>
  <si>
    <t>%</t>
  </si>
  <si>
    <t>deel sekswerker</t>
  </si>
  <si>
    <t>drankprovisie</t>
  </si>
  <si>
    <t>extra verrichtingen (excl. OB)</t>
  </si>
  <si>
    <t>omzetbelasting uit extra verrichtingen</t>
  </si>
  <si>
    <t>totaal</t>
  </si>
  <si>
    <t>grondslag loonheffing</t>
  </si>
  <si>
    <t>inhoudingen</t>
  </si>
  <si>
    <t>INHOUDING / AFDRACHTEN EXPLOITANT</t>
  </si>
  <si>
    <t>omzetbelasting werkzaamheden</t>
  </si>
  <si>
    <t>omzetbelasting drankprovisie</t>
  </si>
  <si>
    <t>totaal omzetbelasting</t>
  </si>
  <si>
    <t>of van:</t>
  </si>
  <si>
    <t>tot:</t>
  </si>
  <si>
    <t>Het netto uitbetaalde bedrag is incl. €</t>
  </si>
  <si>
    <t xml:space="preserve">Dit exemplaar is voor het bedrijf. </t>
  </si>
  <si>
    <t>Land</t>
  </si>
  <si>
    <t>omzetbelasting extra verrichtingen</t>
  </si>
  <si>
    <t>omzetbelasting uit drankprovisie</t>
  </si>
  <si>
    <t>Esmiralda Plezier</t>
  </si>
  <si>
    <t>Altijd welkom bij mij 99</t>
  </si>
  <si>
    <t>9999 XX In de Tilburgse Heuvelen</t>
  </si>
  <si>
    <t>Nederland</t>
  </si>
  <si>
    <t>Huize test</t>
  </si>
  <si>
    <t>loonheffing (maak keuze uit 9% of 36%)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</si>
</sst>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 #,##0.00_-;_-&quot;€&quot;\ * #,##0.00\-;_-&quot;€&quot;\ * &quot;-&quot;??_-;_-@_-"/>
    <numFmt numFmtId="165" formatCode="#,##0.00_-"/>
    <numFmt numFmtId="166" formatCode="d/mm/yy;@"/>
  </numFmts>
  <fonts count="10" x14ac:knownFonts="1">
    <font>
      <sz val="10"/>
      <name val="Arial"/>
    </font>
    <font>
      <sz val="10"/>
      <name val="Arial"/>
    </font>
    <font>
      <sz val="8"/>
      <name val="Arial"/>
      <family val="2"/>
    </font>
    <font>
      <sz val="10"/>
      <name val="Arial"/>
      <family val="2"/>
    </font>
    <font>
      <b/>
      <sz val="10"/>
      <name val="Arial"/>
      <family val="2"/>
    </font>
    <font>
      <b/>
      <u/>
      <sz val="10"/>
      <name val="Arial"/>
      <family val="2"/>
    </font>
    <font>
      <sz val="10"/>
      <color indexed="10"/>
      <name val="Arial"/>
      <family val="2"/>
    </font>
    <font>
      <i/>
      <sz val="10"/>
      <name val="Arial"/>
      <family val="2"/>
    </font>
    <font>
      <b/>
      <sz val="14"/>
      <name val="Arial"/>
      <family val="2"/>
    </font>
    <font>
      <b/>
      <sz val="9"/>
      <color indexed="81"/>
      <name val="Tahoma"/>
      <family val="2"/>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94">
    <xf numFmtId="0" fontId="0" fillId="0" borderId="0" xfId="0"/>
    <xf numFmtId="165" fontId="0" fillId="2" borderId="0" xfId="0" applyNumberFormat="1" applyFill="1" applyBorder="1"/>
    <xf numFmtId="0" fontId="5" fillId="0" borderId="0" xfId="0" applyFont="1" applyFill="1" applyBorder="1"/>
    <xf numFmtId="0" fontId="0" fillId="0" borderId="0" xfId="0" applyFill="1" applyBorder="1"/>
    <xf numFmtId="165" fontId="0" fillId="0" borderId="0" xfId="0" applyNumberFormat="1" applyFill="1" applyBorder="1"/>
    <xf numFmtId="165" fontId="6" fillId="0" borderId="0" xfId="0" applyNumberFormat="1" applyFont="1" applyFill="1" applyBorder="1"/>
    <xf numFmtId="165" fontId="0" fillId="0" borderId="0" xfId="0" applyNumberFormat="1" applyFill="1" applyBorder="1" applyAlignment="1">
      <alignment horizontal="left"/>
    </xf>
    <xf numFmtId="0" fontId="0" fillId="0" borderId="0" xfId="0" applyNumberFormat="1" applyFill="1" applyBorder="1"/>
    <xf numFmtId="0" fontId="0" fillId="0" borderId="0" xfId="0" applyFill="1" applyBorder="1" applyAlignment="1">
      <alignment horizontal="left"/>
    </xf>
    <xf numFmtId="166" fontId="0" fillId="0" borderId="0" xfId="0" applyNumberFormat="1" applyFill="1" applyBorder="1" applyAlignment="1">
      <alignment horizontal="left"/>
    </xf>
    <xf numFmtId="2" fontId="0" fillId="0" borderId="0" xfId="0" applyNumberFormat="1" applyFill="1" applyBorder="1"/>
    <xf numFmtId="0" fontId="0" fillId="3" borderId="0" xfId="0" applyFill="1"/>
    <xf numFmtId="0" fontId="0" fillId="2" borderId="0" xfId="0" applyFill="1"/>
    <xf numFmtId="0" fontId="0" fillId="4" borderId="1" xfId="0" applyFill="1" applyBorder="1"/>
    <xf numFmtId="165" fontId="0" fillId="2" borderId="0" xfId="0" applyNumberFormat="1" applyFill="1"/>
    <xf numFmtId="165" fontId="0" fillId="2" borderId="2" xfId="0" applyNumberFormat="1" applyFill="1" applyBorder="1"/>
    <xf numFmtId="0" fontId="0" fillId="3" borderId="3" xfId="0" applyFill="1" applyBorder="1"/>
    <xf numFmtId="1" fontId="0" fillId="2" borderId="0" xfId="0" applyNumberFormat="1" applyFill="1"/>
    <xf numFmtId="165" fontId="0" fillId="3" borderId="0" xfId="0" applyNumberFormat="1" applyFill="1"/>
    <xf numFmtId="2" fontId="0" fillId="2" borderId="0" xfId="0" applyNumberFormat="1" applyFill="1"/>
    <xf numFmtId="165" fontId="6" fillId="2" borderId="0" xfId="0" applyNumberFormat="1" applyFont="1" applyFill="1"/>
    <xf numFmtId="165" fontId="6" fillId="2" borderId="2" xfId="0" applyNumberFormat="1" applyFont="1" applyFill="1" applyBorder="1"/>
    <xf numFmtId="0" fontId="0" fillId="2" borderId="4" xfId="0" applyFill="1" applyBorder="1"/>
    <xf numFmtId="0" fontId="0" fillId="5" borderId="0" xfId="0" applyFill="1"/>
    <xf numFmtId="165" fontId="0" fillId="2" borderId="5" xfId="0" applyNumberFormat="1" applyFill="1" applyBorder="1"/>
    <xf numFmtId="0" fontId="3" fillId="3" borderId="0" xfId="0" applyFont="1" applyFill="1"/>
    <xf numFmtId="0" fontId="0" fillId="3" borderId="6" xfId="0" applyFill="1" applyBorder="1"/>
    <xf numFmtId="0" fontId="0" fillId="2" borderId="0" xfId="0" applyFill="1" applyAlignment="1">
      <alignment horizontal="right"/>
    </xf>
    <xf numFmtId="165" fontId="0" fillId="2" borderId="0" xfId="0" applyNumberFormat="1" applyFill="1" applyAlignment="1"/>
    <xf numFmtId="165" fontId="6" fillId="2" borderId="2" xfId="0" applyNumberFormat="1" applyFont="1" applyFill="1" applyBorder="1" applyAlignment="1"/>
    <xf numFmtId="165" fontId="0" fillId="2" borderId="2" xfId="0" applyNumberFormat="1" applyFill="1" applyBorder="1" applyAlignment="1"/>
    <xf numFmtId="2" fontId="0" fillId="2" borderId="5" xfId="0" applyNumberFormat="1" applyFill="1" applyBorder="1" applyAlignment="1"/>
    <xf numFmtId="0" fontId="3" fillId="0" borderId="0" xfId="0" applyFont="1"/>
    <xf numFmtId="0" fontId="4" fillId="0" borderId="0" xfId="0" applyFont="1"/>
    <xf numFmtId="14" fontId="3" fillId="0" borderId="0" xfId="0" applyNumberFormat="1" applyFont="1" applyAlignment="1">
      <alignment horizontal="center"/>
    </xf>
    <xf numFmtId="0" fontId="3" fillId="0" borderId="0" xfId="0" applyFont="1" applyAlignment="1">
      <alignment horizontal="left"/>
    </xf>
    <xf numFmtId="14" fontId="3" fillId="0" borderId="0" xfId="0" applyNumberFormat="1" applyFont="1"/>
    <xf numFmtId="0" fontId="3" fillId="0" borderId="0" xfId="0" applyFont="1" applyAlignment="1">
      <alignment horizontal="center"/>
    </xf>
    <xf numFmtId="0" fontId="3" fillId="0" borderId="1" xfId="0" applyFont="1" applyBorder="1"/>
    <xf numFmtId="0" fontId="3" fillId="0" borderId="6" xfId="0" applyFont="1" applyBorder="1"/>
    <xf numFmtId="0" fontId="3" fillId="0" borderId="0" xfId="0" applyFont="1" applyAlignment="1"/>
    <xf numFmtId="0" fontId="3" fillId="0" borderId="7" xfId="0" applyFont="1" applyBorder="1"/>
    <xf numFmtId="0" fontId="3" fillId="0" borderId="8" xfId="0" applyFont="1" applyBorder="1"/>
    <xf numFmtId="0" fontId="3" fillId="0" borderId="9" xfId="0" applyFont="1" applyBorder="1"/>
    <xf numFmtId="0" fontId="4" fillId="0" borderId="10" xfId="0" applyFont="1" applyBorder="1"/>
    <xf numFmtId="0" fontId="3" fillId="0" borderId="0" xfId="0" applyFont="1" applyBorder="1"/>
    <xf numFmtId="0" fontId="3" fillId="0" borderId="11" xfId="0" applyFont="1" applyBorder="1"/>
    <xf numFmtId="0" fontId="3" fillId="0" borderId="10" xfId="0" applyFont="1" applyBorder="1"/>
    <xf numFmtId="0" fontId="4" fillId="0" borderId="10" xfId="0" applyFont="1" applyBorder="1" applyAlignment="1"/>
    <xf numFmtId="0" fontId="3" fillId="0" borderId="0" xfId="0" applyFont="1" applyBorder="1" applyAlignment="1"/>
    <xf numFmtId="164" fontId="3" fillId="0" borderId="1" xfId="0" applyNumberFormat="1" applyFont="1" applyBorder="1"/>
    <xf numFmtId="164" fontId="3" fillId="0" borderId="12" xfId="0" applyNumberFormat="1" applyFont="1" applyBorder="1"/>
    <xf numFmtId="0" fontId="3" fillId="0" borderId="0" xfId="0" applyFont="1" applyBorder="1" applyAlignment="1">
      <alignment horizontal="left"/>
    </xf>
    <xf numFmtId="0" fontId="3" fillId="0" borderId="11" xfId="0" applyFont="1" applyBorder="1" applyAlignment="1">
      <alignment horizontal="left"/>
    </xf>
    <xf numFmtId="164" fontId="3" fillId="0" borderId="13" xfId="0" applyNumberFormat="1" applyFont="1" applyBorder="1"/>
    <xf numFmtId="2" fontId="4" fillId="0" borderId="0" xfId="0" applyNumberFormat="1" applyFont="1" applyBorder="1" applyAlignment="1">
      <alignment horizontal="center"/>
    </xf>
    <xf numFmtId="0" fontId="4" fillId="0" borderId="0" xfId="0" applyFont="1" applyBorder="1" applyAlignment="1"/>
    <xf numFmtId="0" fontId="4" fillId="0" borderId="14" xfId="0" applyFont="1" applyBorder="1" applyAlignment="1"/>
    <xf numFmtId="0" fontId="3" fillId="0" borderId="2" xfId="0" applyFont="1" applyBorder="1" applyAlignment="1"/>
    <xf numFmtId="0" fontId="3" fillId="0" borderId="2" xfId="0" applyFont="1" applyBorder="1"/>
    <xf numFmtId="0" fontId="3" fillId="0" borderId="15" xfId="0" applyFont="1" applyBorder="1"/>
    <xf numFmtId="0" fontId="7" fillId="0" borderId="0" xfId="0" applyFont="1" applyAlignment="1"/>
    <xf numFmtId="0" fontId="4" fillId="0" borderId="0" xfId="0" applyFont="1" applyAlignment="1">
      <alignment horizontal="left"/>
    </xf>
    <xf numFmtId="0" fontId="3" fillId="0" borderId="3" xfId="0" applyFont="1" applyBorder="1"/>
    <xf numFmtId="0" fontId="3" fillId="0" borderId="0" xfId="0" applyFont="1" applyBorder="1" applyAlignment="1">
      <alignment horizontal="right"/>
    </xf>
    <xf numFmtId="0" fontId="3" fillId="0" borderId="16" xfId="0" applyFont="1" applyBorder="1"/>
    <xf numFmtId="0" fontId="3" fillId="0" borderId="11" xfId="0" applyFont="1" applyBorder="1" applyAlignment="1">
      <alignment horizontal="right"/>
    </xf>
    <xf numFmtId="0" fontId="4" fillId="0" borderId="0" xfId="0" applyFont="1" applyAlignment="1">
      <alignment horizontal="center"/>
    </xf>
    <xf numFmtId="2" fontId="4" fillId="0" borderId="0" xfId="0" applyNumberFormat="1" applyFont="1" applyBorder="1" applyAlignment="1"/>
    <xf numFmtId="0" fontId="0" fillId="0" borderId="0" xfId="0" applyBorder="1" applyAlignment="1"/>
    <xf numFmtId="0" fontId="8" fillId="0" borderId="0" xfId="0" applyFont="1" applyAlignment="1">
      <alignment horizontal="center"/>
    </xf>
    <xf numFmtId="0" fontId="4" fillId="0" borderId="0" xfId="0" applyFont="1" applyBorder="1"/>
    <xf numFmtId="0" fontId="3" fillId="0" borderId="0" xfId="0" applyFont="1" applyBorder="1" applyAlignment="1">
      <alignment horizontal="center"/>
    </xf>
    <xf numFmtId="0" fontId="3" fillId="2" borderId="0" xfId="0" applyFont="1" applyFill="1"/>
    <xf numFmtId="2" fontId="0" fillId="2" borderId="2" xfId="0" applyNumberFormat="1" applyFill="1" applyBorder="1"/>
    <xf numFmtId="1" fontId="0" fillId="4" borderId="3" xfId="0" applyNumberFormat="1" applyFill="1" applyBorder="1"/>
    <xf numFmtId="1" fontId="0" fillId="3" borderId="13" xfId="0" applyNumberFormat="1" applyFill="1" applyBorder="1"/>
    <xf numFmtId="0" fontId="0" fillId="3" borderId="1" xfId="0" applyFill="1" applyBorder="1"/>
    <xf numFmtId="1" fontId="0" fillId="2" borderId="0" xfId="1" applyNumberFormat="1" applyFont="1" applyFill="1"/>
    <xf numFmtId="0" fontId="3" fillId="0" borderId="0" xfId="0" applyFont="1" applyFill="1" applyBorder="1"/>
    <xf numFmtId="1" fontId="0" fillId="0" borderId="0" xfId="0" applyNumberFormat="1" applyFill="1" applyBorder="1" applyProtection="1">
      <protection locked="0" hidden="1"/>
    </xf>
    <xf numFmtId="0" fontId="0" fillId="0" borderId="0" xfId="0" applyFill="1" applyBorder="1" applyProtection="1">
      <protection locked="0"/>
    </xf>
    <xf numFmtId="165" fontId="0" fillId="0" borderId="0" xfId="0" applyNumberFormat="1" applyFill="1" applyBorder="1" applyAlignment="1" applyProtection="1">
      <alignment horizontal="left"/>
      <protection locked="0"/>
    </xf>
    <xf numFmtId="0" fontId="0" fillId="0" borderId="0" xfId="0" applyFill="1" applyBorder="1" applyProtection="1">
      <protection locked="0" hidden="1"/>
    </xf>
    <xf numFmtId="0" fontId="3" fillId="0" borderId="0" xfId="0" applyFont="1" applyAlignment="1"/>
    <xf numFmtId="0" fontId="3" fillId="0" borderId="11" xfId="0" applyFont="1" applyBorder="1" applyAlignment="1"/>
    <xf numFmtId="0" fontId="3" fillId="0" borderId="0" xfId="0" applyFont="1" applyBorder="1" applyAlignment="1"/>
    <xf numFmtId="0" fontId="0" fillId="0" borderId="0" xfId="0" applyBorder="1" applyAlignment="1"/>
    <xf numFmtId="0" fontId="0" fillId="0" borderId="0" xfId="0" applyAlignment="1"/>
    <xf numFmtId="0" fontId="3" fillId="0" borderId="17" xfId="0" applyFont="1" applyBorder="1" applyAlignment="1"/>
    <xf numFmtId="0" fontId="0" fillId="0" borderId="6" xfId="0" applyBorder="1" applyAlignment="1"/>
    <xf numFmtId="0" fontId="4" fillId="0" borderId="10" xfId="0" applyFont="1" applyBorder="1" applyAlignment="1"/>
    <xf numFmtId="0" fontId="7" fillId="0" borderId="0" xfId="0" applyFont="1" applyAlignment="1"/>
    <xf numFmtId="0" fontId="8" fillId="0" borderId="0" xfId="0" applyFont="1" applyAlignment="1">
      <alignment horizontal="center"/>
    </xf>
  </cellXfs>
  <cellStyles count="2">
    <cellStyle name="Procent" xfId="1" builtinId="5"/>
    <cellStyle name="Standaard" xfId="0" builtinId="0"/>
  </cellStyles>
  <dxfs count="2">
    <dxf>
      <fill>
        <patternFill>
          <bgColor rgb="FFC00000"/>
        </patternFill>
      </fill>
    </dxf>
    <dxf>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57150</xdr:colOff>
      <xdr:row>5</xdr:row>
      <xdr:rowOff>57150</xdr:rowOff>
    </xdr:from>
    <xdr:to>
      <xdr:col>0</xdr:col>
      <xdr:colOff>180975</xdr:colOff>
      <xdr:row>6</xdr:row>
      <xdr:rowOff>0</xdr:rowOff>
    </xdr:to>
    <xdr:sp macro="" textlink="">
      <xdr:nvSpPr>
        <xdr:cNvPr id="1527" name="Rectangle 1"/>
        <xdr:cNvSpPr>
          <a:spLocks noChangeArrowheads="1"/>
        </xdr:cNvSpPr>
      </xdr:nvSpPr>
      <xdr:spPr bwMode="auto">
        <a:xfrm>
          <a:off x="57150" y="1000125"/>
          <a:ext cx="123825" cy="104775"/>
        </a:xfrm>
        <a:prstGeom prst="rect">
          <a:avLst/>
        </a:prstGeom>
        <a:solidFill>
          <a:srgbClr val="FFFFFF"/>
        </a:solidFill>
        <a:ln w="9525">
          <a:solidFill>
            <a:srgbClr val="000000"/>
          </a:solidFill>
          <a:miter lim="800000"/>
          <a:headEnd/>
          <a:tailEnd/>
        </a:ln>
      </xdr:spPr>
    </xdr:sp>
    <xdr:clientData/>
  </xdr:twoCellAnchor>
  <xdr:twoCellAnchor>
    <xdr:from>
      <xdr:col>0</xdr:col>
      <xdr:colOff>57150</xdr:colOff>
      <xdr:row>6</xdr:row>
      <xdr:rowOff>47625</xdr:rowOff>
    </xdr:from>
    <xdr:to>
      <xdr:col>0</xdr:col>
      <xdr:colOff>180975</xdr:colOff>
      <xdr:row>6</xdr:row>
      <xdr:rowOff>171450</xdr:rowOff>
    </xdr:to>
    <xdr:sp macro="" textlink="">
      <xdr:nvSpPr>
        <xdr:cNvPr id="1528" name="Rectangle 2"/>
        <xdr:cNvSpPr>
          <a:spLocks noChangeArrowheads="1"/>
        </xdr:cNvSpPr>
      </xdr:nvSpPr>
      <xdr:spPr bwMode="auto">
        <a:xfrm>
          <a:off x="57150" y="1152525"/>
          <a:ext cx="123825" cy="114300"/>
        </a:xfrm>
        <a:prstGeom prst="rect">
          <a:avLst/>
        </a:prstGeom>
        <a:solidFill>
          <a:srgbClr val="FFFFFF"/>
        </a:solidFill>
        <a:ln w="9525">
          <a:solidFill>
            <a:srgbClr val="000000"/>
          </a:solidFill>
          <a:miter lim="800000"/>
          <a:headEnd/>
          <a:tailEnd/>
        </a:ln>
      </xdr:spPr>
    </xdr:sp>
    <xdr:clientData/>
  </xdr:twoCellAnchor>
  <xdr:twoCellAnchor>
    <xdr:from>
      <xdr:col>0</xdr:col>
      <xdr:colOff>57150</xdr:colOff>
      <xdr:row>8</xdr:row>
      <xdr:rowOff>47625</xdr:rowOff>
    </xdr:from>
    <xdr:to>
      <xdr:col>0</xdr:col>
      <xdr:colOff>180975</xdr:colOff>
      <xdr:row>8</xdr:row>
      <xdr:rowOff>171450</xdr:rowOff>
    </xdr:to>
    <xdr:sp macro="" textlink="">
      <xdr:nvSpPr>
        <xdr:cNvPr id="1529" name="Rectangle 3"/>
        <xdr:cNvSpPr>
          <a:spLocks noChangeArrowheads="1"/>
        </xdr:cNvSpPr>
      </xdr:nvSpPr>
      <xdr:spPr bwMode="auto">
        <a:xfrm>
          <a:off x="57150" y="1476375"/>
          <a:ext cx="123825" cy="114300"/>
        </a:xfrm>
        <a:prstGeom prst="rect">
          <a:avLst/>
        </a:prstGeom>
        <a:solidFill>
          <a:srgbClr val="FFFFFF"/>
        </a:solidFill>
        <a:ln w="9525">
          <a:solidFill>
            <a:srgbClr val="000000"/>
          </a:solidFill>
          <a:miter lim="800000"/>
          <a:headEnd/>
          <a:tailEnd/>
        </a:ln>
      </xdr:spPr>
    </xdr:sp>
    <xdr:clientData/>
  </xdr:twoCellAnchor>
  <xdr:twoCellAnchor>
    <xdr:from>
      <xdr:col>0</xdr:col>
      <xdr:colOff>57150</xdr:colOff>
      <xdr:row>68</xdr:row>
      <xdr:rowOff>0</xdr:rowOff>
    </xdr:from>
    <xdr:to>
      <xdr:col>0</xdr:col>
      <xdr:colOff>219075</xdr:colOff>
      <xdr:row>68</xdr:row>
      <xdr:rowOff>123825</xdr:rowOff>
    </xdr:to>
    <xdr:sp macro="" textlink="">
      <xdr:nvSpPr>
        <xdr:cNvPr id="1530" name="Rectangle 8"/>
        <xdr:cNvSpPr>
          <a:spLocks noChangeArrowheads="1"/>
        </xdr:cNvSpPr>
      </xdr:nvSpPr>
      <xdr:spPr bwMode="auto">
        <a:xfrm>
          <a:off x="57150" y="10515600"/>
          <a:ext cx="161925" cy="123825"/>
        </a:xfrm>
        <a:prstGeom prst="rect">
          <a:avLst/>
        </a:prstGeom>
        <a:solidFill>
          <a:srgbClr val="FFFFFF"/>
        </a:solidFill>
        <a:ln w="9525">
          <a:solidFill>
            <a:srgbClr val="000000"/>
          </a:solidFill>
          <a:miter lim="800000"/>
          <a:headEnd/>
          <a:tailEnd/>
        </a:ln>
      </xdr:spPr>
    </xdr:sp>
    <xdr:clientData/>
  </xdr:twoCellAnchor>
  <xdr:twoCellAnchor>
    <xdr:from>
      <xdr:col>0</xdr:col>
      <xdr:colOff>57150</xdr:colOff>
      <xdr:row>69</xdr:row>
      <xdr:rowOff>0</xdr:rowOff>
    </xdr:from>
    <xdr:to>
      <xdr:col>0</xdr:col>
      <xdr:colOff>219075</xdr:colOff>
      <xdr:row>69</xdr:row>
      <xdr:rowOff>123825</xdr:rowOff>
    </xdr:to>
    <xdr:sp macro="" textlink="">
      <xdr:nvSpPr>
        <xdr:cNvPr id="1531" name="Rectangle 9"/>
        <xdr:cNvSpPr>
          <a:spLocks noChangeArrowheads="1"/>
        </xdr:cNvSpPr>
      </xdr:nvSpPr>
      <xdr:spPr bwMode="auto">
        <a:xfrm>
          <a:off x="57150" y="10677525"/>
          <a:ext cx="161925" cy="123825"/>
        </a:xfrm>
        <a:prstGeom prst="rect">
          <a:avLst/>
        </a:prstGeom>
        <a:solidFill>
          <a:srgbClr val="FFFFFF"/>
        </a:solidFill>
        <a:ln w="9525">
          <a:solidFill>
            <a:srgbClr val="000000"/>
          </a:solidFill>
          <a:miter lim="800000"/>
          <a:headEnd/>
          <a:tailEnd/>
        </a:ln>
      </xdr:spPr>
    </xdr:sp>
    <xdr:clientData/>
  </xdr:twoCellAnchor>
  <xdr:twoCellAnchor>
    <xdr:from>
      <xdr:col>0</xdr:col>
      <xdr:colOff>57150</xdr:colOff>
      <xdr:row>71</xdr:row>
      <xdr:rowOff>0</xdr:rowOff>
    </xdr:from>
    <xdr:to>
      <xdr:col>0</xdr:col>
      <xdr:colOff>219075</xdr:colOff>
      <xdr:row>71</xdr:row>
      <xdr:rowOff>123825</xdr:rowOff>
    </xdr:to>
    <xdr:sp macro="" textlink="">
      <xdr:nvSpPr>
        <xdr:cNvPr id="1532" name="Rectangle 10"/>
        <xdr:cNvSpPr>
          <a:spLocks noChangeArrowheads="1"/>
        </xdr:cNvSpPr>
      </xdr:nvSpPr>
      <xdr:spPr bwMode="auto">
        <a:xfrm>
          <a:off x="57150" y="11001375"/>
          <a:ext cx="161925" cy="123825"/>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342900</xdr:colOff>
      <xdr:row>6</xdr:row>
      <xdr:rowOff>9525</xdr:rowOff>
    </xdr:from>
    <xdr:to>
      <xdr:col>6</xdr:col>
      <xdr:colOff>361950</xdr:colOff>
      <xdr:row>10</xdr:row>
      <xdr:rowOff>133350</xdr:rowOff>
    </xdr:to>
    <xdr:sp macro="" textlink="">
      <xdr:nvSpPr>
        <xdr:cNvPr id="2215" name="Line 4"/>
        <xdr:cNvSpPr>
          <a:spLocks noChangeShapeType="1"/>
        </xdr:cNvSpPr>
      </xdr:nvSpPr>
      <xdr:spPr bwMode="auto">
        <a:xfrm flipH="1">
          <a:off x="4381500" y="981075"/>
          <a:ext cx="762000" cy="771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381000</xdr:colOff>
      <xdr:row>6</xdr:row>
      <xdr:rowOff>19050</xdr:rowOff>
    </xdr:from>
    <xdr:to>
      <xdr:col>7</xdr:col>
      <xdr:colOff>314325</xdr:colOff>
      <xdr:row>10</xdr:row>
      <xdr:rowOff>104775</xdr:rowOff>
    </xdr:to>
    <xdr:sp macro="" textlink="">
      <xdr:nvSpPr>
        <xdr:cNvPr id="2216" name="Line 5"/>
        <xdr:cNvSpPr>
          <a:spLocks noChangeShapeType="1"/>
        </xdr:cNvSpPr>
      </xdr:nvSpPr>
      <xdr:spPr bwMode="auto">
        <a:xfrm>
          <a:off x="5162550" y="990600"/>
          <a:ext cx="542925" cy="733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
  <sheetViews>
    <sheetView showGridLines="0" zoomScaleNormal="100" workbookViewId="0">
      <selection activeCell="G67" sqref="G67"/>
    </sheetView>
  </sheetViews>
  <sheetFormatPr defaultRowHeight="12.75" x14ac:dyDescent="0.2"/>
  <cols>
    <col min="1" max="1" width="4.140625" style="32" customWidth="1"/>
    <col min="2" max="2" width="13.42578125" style="32" customWidth="1"/>
    <col min="3" max="3" width="17.5703125" style="32" customWidth="1"/>
    <col min="4" max="4" width="11.28515625" style="32" customWidth="1"/>
    <col min="5" max="5" width="3.85546875" style="32" customWidth="1"/>
    <col min="6" max="6" width="13" style="32" customWidth="1"/>
    <col min="7" max="7" width="12.140625" style="32" customWidth="1"/>
    <col min="8" max="8" width="14.85546875" style="32" customWidth="1"/>
    <col min="9" max="16384" width="9.140625" style="32"/>
  </cols>
  <sheetData>
    <row r="1" spans="1:8" ht="18" x14ac:dyDescent="0.25">
      <c r="A1" s="93" t="s">
        <v>0</v>
      </c>
      <c r="B1" s="93"/>
      <c r="C1" s="93"/>
      <c r="D1" s="93"/>
      <c r="E1" s="93"/>
      <c r="F1" s="93"/>
      <c r="G1" s="93"/>
      <c r="H1" s="93"/>
    </row>
    <row r="2" spans="1:8" ht="18" x14ac:dyDescent="0.25">
      <c r="A2" s="70"/>
      <c r="B2" s="70"/>
      <c r="C2" s="70"/>
      <c r="D2" s="70"/>
      <c r="E2" s="70"/>
      <c r="F2" s="70"/>
      <c r="G2" s="70"/>
      <c r="H2" s="70"/>
    </row>
    <row r="3" spans="1:8" x14ac:dyDescent="0.2">
      <c r="A3" s="67"/>
      <c r="B3" s="67"/>
      <c r="C3" s="67"/>
      <c r="D3" s="67"/>
      <c r="E3" s="67"/>
      <c r="F3" s="67"/>
      <c r="G3" s="67"/>
      <c r="H3" s="67"/>
    </row>
    <row r="4" spans="1:8" x14ac:dyDescent="0.2">
      <c r="A4" s="33" t="s">
        <v>1</v>
      </c>
      <c r="B4" s="33"/>
      <c r="F4" s="33" t="s">
        <v>20</v>
      </c>
      <c r="G4" s="34">
        <v>42370</v>
      </c>
    </row>
    <row r="6" spans="1:8" x14ac:dyDescent="0.2">
      <c r="A6" s="35"/>
      <c r="B6" s="32" t="s">
        <v>2</v>
      </c>
      <c r="C6" s="36">
        <v>42370</v>
      </c>
    </row>
    <row r="7" spans="1:8" x14ac:dyDescent="0.2">
      <c r="A7" s="35"/>
      <c r="B7" s="32" t="s">
        <v>3</v>
      </c>
    </row>
    <row r="8" spans="1:8" x14ac:dyDescent="0.2">
      <c r="A8" s="35"/>
      <c r="B8" s="32" t="s">
        <v>46</v>
      </c>
      <c r="D8" s="37" t="s">
        <v>47</v>
      </c>
    </row>
    <row r="9" spans="1:8" x14ac:dyDescent="0.2">
      <c r="A9" s="35"/>
      <c r="B9" s="32" t="s">
        <v>4</v>
      </c>
    </row>
    <row r="11" spans="1:8" x14ac:dyDescent="0.2">
      <c r="A11" s="33" t="s">
        <v>5</v>
      </c>
      <c r="E11" s="33"/>
    </row>
    <row r="12" spans="1:8" x14ac:dyDescent="0.2">
      <c r="A12" s="32" t="s">
        <v>6</v>
      </c>
      <c r="C12" s="38" t="s">
        <v>57</v>
      </c>
      <c r="D12" s="39"/>
      <c r="E12" s="84"/>
      <c r="F12" s="86"/>
      <c r="G12" s="86"/>
      <c r="H12" s="87"/>
    </row>
    <row r="13" spans="1:8" s="37" customFormat="1" ht="5.0999999999999996" customHeight="1" x14ac:dyDescent="0.2"/>
    <row r="14" spans="1:8" x14ac:dyDescent="0.2">
      <c r="A14" s="84" t="s">
        <v>7</v>
      </c>
      <c r="B14" s="85"/>
      <c r="C14" s="38"/>
      <c r="D14" s="39"/>
      <c r="E14" s="84"/>
      <c r="F14" s="86"/>
      <c r="G14" s="86"/>
      <c r="H14" s="87"/>
    </row>
    <row r="15" spans="1:8" s="37" customFormat="1" ht="5.0999999999999996" customHeight="1" x14ac:dyDescent="0.2"/>
    <row r="16" spans="1:8" x14ac:dyDescent="0.2">
      <c r="A16" s="84" t="s">
        <v>8</v>
      </c>
      <c r="B16" s="85"/>
      <c r="C16" s="38"/>
      <c r="D16" s="39"/>
      <c r="E16" s="84"/>
      <c r="F16" s="86"/>
      <c r="G16" s="86"/>
      <c r="H16" s="87"/>
    </row>
    <row r="17" spans="1:8" x14ac:dyDescent="0.2">
      <c r="A17" s="40"/>
      <c r="B17" s="49"/>
      <c r="C17" s="45"/>
      <c r="D17" s="45"/>
      <c r="E17" s="40"/>
      <c r="F17" s="49"/>
      <c r="G17" s="49"/>
      <c r="H17" s="69"/>
    </row>
    <row r="18" spans="1:8" x14ac:dyDescent="0.2">
      <c r="A18" s="33" t="s">
        <v>9</v>
      </c>
      <c r="E18" s="40"/>
      <c r="F18" s="49"/>
      <c r="G18" s="49"/>
      <c r="H18" s="69"/>
    </row>
    <row r="19" spans="1:8" x14ac:dyDescent="0.2">
      <c r="A19" s="84" t="s">
        <v>10</v>
      </c>
      <c r="B19" s="85"/>
      <c r="C19" s="89" t="s">
        <v>53</v>
      </c>
      <c r="D19" s="90"/>
      <c r="E19" s="40"/>
      <c r="F19" s="49"/>
      <c r="G19" s="49"/>
      <c r="H19" s="69"/>
    </row>
    <row r="20" spans="1:8" ht="5.0999999999999996" customHeight="1" x14ac:dyDescent="0.2">
      <c r="A20" s="37"/>
      <c r="B20" s="37"/>
      <c r="C20" s="37"/>
      <c r="D20" s="37"/>
      <c r="E20" s="40"/>
      <c r="F20" s="49"/>
      <c r="G20" s="49"/>
      <c r="H20" s="69"/>
    </row>
    <row r="21" spans="1:8" x14ac:dyDescent="0.2">
      <c r="A21" s="84" t="s">
        <v>7</v>
      </c>
      <c r="B21" s="85"/>
      <c r="C21" s="89" t="s">
        <v>54</v>
      </c>
      <c r="D21" s="90"/>
      <c r="E21" s="40"/>
      <c r="F21" s="49"/>
      <c r="G21" s="49"/>
      <c r="H21" s="69"/>
    </row>
    <row r="22" spans="1:8" ht="5.0999999999999996" customHeight="1" x14ac:dyDescent="0.2">
      <c r="A22" s="37"/>
      <c r="B22" s="37"/>
      <c r="C22" s="37"/>
      <c r="D22" s="37"/>
      <c r="E22" s="40"/>
      <c r="F22" s="49"/>
      <c r="G22" s="49"/>
      <c r="H22" s="69"/>
    </row>
    <row r="23" spans="1:8" x14ac:dyDescent="0.2">
      <c r="A23" s="84" t="s">
        <v>8</v>
      </c>
      <c r="B23" s="85"/>
      <c r="C23" s="89" t="s">
        <v>55</v>
      </c>
      <c r="D23" s="90"/>
      <c r="E23" s="40"/>
      <c r="F23" s="49"/>
      <c r="G23" s="45"/>
    </row>
    <row r="24" spans="1:8" ht="5.0999999999999996" customHeight="1" x14ac:dyDescent="0.2">
      <c r="A24" s="40"/>
      <c r="B24" s="49"/>
      <c r="C24" s="49"/>
      <c r="D24" s="69"/>
      <c r="E24" s="40"/>
      <c r="F24" s="49"/>
      <c r="G24" s="45"/>
    </row>
    <row r="25" spans="1:8" x14ac:dyDescent="0.2">
      <c r="A25" s="40" t="s">
        <v>50</v>
      </c>
      <c r="B25" s="49"/>
      <c r="C25" s="89" t="s">
        <v>56</v>
      </c>
      <c r="D25" s="90"/>
      <c r="E25" s="40"/>
      <c r="F25" s="49"/>
      <c r="G25" s="45"/>
    </row>
    <row r="26" spans="1:8" x14ac:dyDescent="0.2">
      <c r="A26" s="40"/>
      <c r="B26" s="49"/>
      <c r="C26" s="45"/>
      <c r="D26" s="45"/>
      <c r="E26" s="40"/>
      <c r="F26" s="49"/>
      <c r="G26" s="45"/>
    </row>
    <row r="28" spans="1:8" ht="5.0999999999999996" customHeight="1" x14ac:dyDescent="0.2">
      <c r="A28" s="41"/>
      <c r="B28" s="42"/>
      <c r="C28" s="42"/>
      <c r="D28" s="42"/>
      <c r="E28" s="42"/>
      <c r="F28" s="42"/>
      <c r="G28" s="42"/>
      <c r="H28" s="43"/>
    </row>
    <row r="29" spans="1:8" x14ac:dyDescent="0.2">
      <c r="A29" s="44" t="s">
        <v>11</v>
      </c>
      <c r="B29" s="45"/>
      <c r="C29" s="45"/>
      <c r="D29" s="45"/>
      <c r="E29" s="45"/>
      <c r="F29" s="45"/>
      <c r="G29" s="50">
        <f>'Berekening bruto netto'!H17</f>
        <v>41.32231404958678</v>
      </c>
      <c r="H29" s="46"/>
    </row>
    <row r="30" spans="1:8" x14ac:dyDescent="0.2">
      <c r="A30" s="47"/>
      <c r="B30" s="45"/>
      <c r="C30" s="45"/>
      <c r="D30" s="45"/>
      <c r="E30" s="45"/>
      <c r="F30" s="45"/>
      <c r="G30" s="45"/>
      <c r="H30" s="46"/>
    </row>
    <row r="31" spans="1:8" x14ac:dyDescent="0.2">
      <c r="A31" s="91" t="s">
        <v>12</v>
      </c>
      <c r="B31" s="86"/>
      <c r="C31" s="86" t="s">
        <v>13</v>
      </c>
      <c r="D31" s="86"/>
      <c r="E31" s="45"/>
      <c r="F31" s="50">
        <f>'Berekening bruto netto'!I20</f>
        <v>2.9752066115702478</v>
      </c>
      <c r="G31" s="45"/>
      <c r="H31" s="46"/>
    </row>
    <row r="32" spans="1:8" ht="13.5" thickBot="1" x14ac:dyDescent="0.25">
      <c r="A32" s="47"/>
      <c r="B32" s="45"/>
      <c r="C32" s="86" t="s">
        <v>14</v>
      </c>
      <c r="D32" s="86"/>
      <c r="E32" s="45"/>
      <c r="F32" s="51">
        <f>'Berekening bruto netto'!I21</f>
        <v>1.8181818181818183</v>
      </c>
      <c r="G32" s="52" t="s">
        <v>16</v>
      </c>
      <c r="H32" s="46"/>
    </row>
    <row r="33" spans="1:8" ht="14.25" thickTop="1" thickBot="1" x14ac:dyDescent="0.25">
      <c r="A33" s="47"/>
      <c r="B33" s="45"/>
      <c r="C33" s="86" t="s">
        <v>15</v>
      </c>
      <c r="D33" s="86"/>
      <c r="E33" s="45"/>
      <c r="F33" s="45"/>
      <c r="G33" s="51">
        <f>'Berekening bruto netto'!I22</f>
        <v>4.7933884297520661</v>
      </c>
      <c r="H33" s="53" t="s">
        <v>17</v>
      </c>
    </row>
    <row r="34" spans="1:8" ht="13.5" thickTop="1" x14ac:dyDescent="0.2">
      <c r="A34" s="91" t="s">
        <v>18</v>
      </c>
      <c r="B34" s="86"/>
      <c r="C34" s="86"/>
      <c r="D34" s="86"/>
      <c r="E34" s="86"/>
      <c r="F34" s="85"/>
      <c r="G34" s="54">
        <f>'Berekening bruto netto'!H27</f>
        <v>36.528925619834716</v>
      </c>
      <c r="H34" s="46"/>
    </row>
    <row r="35" spans="1:8" ht="8.1" customHeight="1" x14ac:dyDescent="0.2">
      <c r="A35" s="48"/>
      <c r="B35" s="49"/>
      <c r="C35" s="49"/>
      <c r="D35" s="49"/>
      <c r="E35" s="49"/>
      <c r="F35" s="49"/>
      <c r="G35" s="42"/>
      <c r="H35" s="46"/>
    </row>
    <row r="36" spans="1:8" x14ac:dyDescent="0.2">
      <c r="A36" s="48" t="s">
        <v>48</v>
      </c>
      <c r="B36" s="49"/>
      <c r="C36" s="49"/>
      <c r="D36" s="55">
        <f>'Berekening bruto netto'!H26</f>
        <v>8.2644628099173563</v>
      </c>
      <c r="E36" s="55"/>
      <c r="F36" s="56" t="s">
        <v>21</v>
      </c>
      <c r="G36" s="45"/>
      <c r="H36" s="46"/>
    </row>
    <row r="37" spans="1:8" ht="5.0999999999999996" customHeight="1" x14ac:dyDescent="0.2">
      <c r="A37" s="57"/>
      <c r="B37" s="58"/>
      <c r="C37" s="58"/>
      <c r="D37" s="58"/>
      <c r="E37" s="58"/>
      <c r="F37" s="58"/>
      <c r="G37" s="59"/>
      <c r="H37" s="60"/>
    </row>
    <row r="41" spans="1:8" x14ac:dyDescent="0.2">
      <c r="A41" s="61" t="s">
        <v>19</v>
      </c>
      <c r="B41" s="40"/>
      <c r="C41" s="40"/>
      <c r="D41" s="40"/>
      <c r="E41" s="40"/>
      <c r="F41" s="40"/>
      <c r="G41" s="40"/>
      <c r="H41" s="40"/>
    </row>
    <row r="43" spans="1:8" x14ac:dyDescent="0.2">
      <c r="A43" s="92" t="s">
        <v>49</v>
      </c>
      <c r="B43" s="84"/>
      <c r="C43" s="84"/>
      <c r="D43" s="84"/>
      <c r="E43" s="84"/>
      <c r="F43" s="84"/>
      <c r="G43" s="84"/>
      <c r="H43" s="84"/>
    </row>
    <row r="44" spans="1:8" x14ac:dyDescent="0.2">
      <c r="A44" s="61"/>
      <c r="B44" s="40"/>
      <c r="C44" s="40"/>
      <c r="D44" s="40"/>
      <c r="E44" s="40"/>
      <c r="F44" s="40"/>
      <c r="G44" s="40"/>
      <c r="H44" s="40"/>
    </row>
    <row r="45" spans="1:8" x14ac:dyDescent="0.2">
      <c r="A45" s="61"/>
      <c r="B45" s="40"/>
      <c r="C45" s="40"/>
      <c r="D45" s="40"/>
      <c r="E45" s="40"/>
      <c r="F45" s="40"/>
      <c r="G45" s="40"/>
      <c r="H45" s="40"/>
    </row>
    <row r="46" spans="1:8" x14ac:dyDescent="0.2">
      <c r="A46" s="61"/>
      <c r="B46" s="40"/>
      <c r="C46" s="40"/>
      <c r="D46" s="40"/>
      <c r="E46" s="40"/>
      <c r="F46" s="40"/>
      <c r="G46" s="40"/>
      <c r="H46" s="40"/>
    </row>
    <row r="47" spans="1:8" x14ac:dyDescent="0.2">
      <c r="A47" s="61"/>
      <c r="B47" s="40"/>
      <c r="C47" s="40"/>
      <c r="D47" s="40"/>
      <c r="E47" s="40"/>
      <c r="F47" s="40"/>
      <c r="G47" s="40"/>
      <c r="H47" s="40"/>
    </row>
    <row r="48" spans="1:8" x14ac:dyDescent="0.2">
      <c r="A48" s="61"/>
      <c r="B48" s="40"/>
      <c r="C48" s="40"/>
      <c r="D48" s="40"/>
      <c r="E48" s="40"/>
      <c r="F48" s="40"/>
      <c r="G48" s="40"/>
      <c r="H48" s="40"/>
    </row>
    <row r="49" spans="1:8" x14ac:dyDescent="0.2">
      <c r="A49" s="61"/>
      <c r="B49" s="40"/>
      <c r="C49" s="40"/>
      <c r="D49" s="40"/>
      <c r="E49" s="40"/>
      <c r="F49" s="40"/>
      <c r="G49" s="40"/>
      <c r="H49" s="40"/>
    </row>
    <row r="50" spans="1:8" x14ac:dyDescent="0.2">
      <c r="A50" s="61"/>
      <c r="B50" s="40"/>
      <c r="C50" s="40"/>
      <c r="D50" s="40"/>
      <c r="E50" s="40"/>
      <c r="F50" s="40"/>
      <c r="G50" s="40"/>
      <c r="H50" s="40"/>
    </row>
    <row r="51" spans="1:8" x14ac:dyDescent="0.2">
      <c r="A51" s="61"/>
      <c r="B51" s="40"/>
      <c r="C51" s="40"/>
      <c r="D51" s="40"/>
      <c r="E51" s="40"/>
      <c r="F51" s="40"/>
      <c r="G51" s="40"/>
      <c r="H51" s="40"/>
    </row>
    <row r="52" spans="1:8" x14ac:dyDescent="0.2">
      <c r="A52" s="61"/>
      <c r="B52" s="40"/>
      <c r="C52" s="40"/>
      <c r="D52" s="40"/>
      <c r="E52" s="40"/>
      <c r="F52" s="40"/>
      <c r="G52" s="40"/>
      <c r="H52" s="40"/>
    </row>
    <row r="53" spans="1:8" x14ac:dyDescent="0.2">
      <c r="A53" s="61"/>
      <c r="B53" s="40"/>
      <c r="C53" s="40"/>
      <c r="D53" s="40"/>
      <c r="E53" s="40"/>
      <c r="F53" s="40"/>
      <c r="G53" s="40"/>
      <c r="H53" s="40"/>
    </row>
    <row r="54" spans="1:8" x14ac:dyDescent="0.2">
      <c r="A54" s="61"/>
      <c r="B54" s="40"/>
      <c r="C54" s="40"/>
      <c r="D54" s="40"/>
      <c r="E54" s="40"/>
      <c r="F54" s="40"/>
      <c r="G54" s="40"/>
      <c r="H54" s="40"/>
    </row>
    <row r="55" spans="1:8" x14ac:dyDescent="0.2">
      <c r="A55" s="61"/>
      <c r="B55" s="40"/>
      <c r="C55" s="40"/>
      <c r="D55" s="40"/>
      <c r="E55" s="40"/>
      <c r="F55" s="40"/>
      <c r="G55" s="40"/>
      <c r="H55" s="40"/>
    </row>
    <row r="56" spans="1:8" x14ac:dyDescent="0.2">
      <c r="A56" s="61"/>
      <c r="B56" s="40"/>
      <c r="C56" s="40"/>
      <c r="D56" s="40"/>
      <c r="E56" s="40"/>
      <c r="F56" s="40"/>
      <c r="G56" s="40"/>
      <c r="H56" s="40"/>
    </row>
    <row r="57" spans="1:8" x14ac:dyDescent="0.2">
      <c r="A57" s="61"/>
      <c r="B57" s="40"/>
      <c r="C57" s="40"/>
      <c r="D57" s="40"/>
      <c r="E57" s="40"/>
      <c r="F57" s="40"/>
      <c r="G57" s="40"/>
      <c r="H57" s="40"/>
    </row>
    <row r="58" spans="1:8" x14ac:dyDescent="0.2">
      <c r="A58" s="61"/>
      <c r="B58" s="40"/>
      <c r="C58" s="40"/>
      <c r="D58" s="40"/>
      <c r="E58" s="40"/>
      <c r="F58" s="40"/>
      <c r="G58" s="40"/>
      <c r="H58" s="40"/>
    </row>
    <row r="59" spans="1:8" x14ac:dyDescent="0.2">
      <c r="A59" s="61"/>
      <c r="B59" s="40"/>
      <c r="C59" s="40"/>
      <c r="D59" s="40"/>
      <c r="E59" s="40"/>
      <c r="F59" s="40"/>
      <c r="G59" s="40"/>
      <c r="H59" s="40"/>
    </row>
    <row r="60" spans="1:8" x14ac:dyDescent="0.2">
      <c r="A60" s="61"/>
      <c r="B60" s="40"/>
      <c r="C60" s="40"/>
      <c r="D60" s="40"/>
      <c r="E60" s="40"/>
      <c r="F60" s="40"/>
      <c r="G60" s="40"/>
      <c r="H60" s="40"/>
    </row>
    <row r="61" spans="1:8" x14ac:dyDescent="0.2">
      <c r="A61" s="61"/>
      <c r="B61" s="40"/>
      <c r="C61" s="40"/>
      <c r="D61" s="40"/>
      <c r="E61" s="40"/>
      <c r="F61" s="40"/>
      <c r="G61" s="40"/>
      <c r="H61" s="40"/>
    </row>
    <row r="62" spans="1:8" x14ac:dyDescent="0.2">
      <c r="A62" s="61"/>
      <c r="B62" s="40"/>
      <c r="C62" s="40"/>
      <c r="D62" s="40"/>
      <c r="E62" s="40"/>
      <c r="F62" s="40"/>
      <c r="G62" s="40"/>
      <c r="H62" s="40"/>
    </row>
    <row r="63" spans="1:8" x14ac:dyDescent="0.2">
      <c r="A63" s="61"/>
      <c r="B63" s="40"/>
      <c r="C63" s="40"/>
      <c r="D63" s="40"/>
      <c r="E63" s="40"/>
      <c r="F63" s="40"/>
      <c r="G63" s="40"/>
      <c r="H63" s="40"/>
    </row>
    <row r="64" spans="1:8" ht="18" x14ac:dyDescent="0.25">
      <c r="A64" s="93" t="s">
        <v>0</v>
      </c>
      <c r="B64" s="93"/>
      <c r="C64" s="93"/>
      <c r="D64" s="93"/>
      <c r="E64" s="93"/>
      <c r="F64" s="93"/>
      <c r="G64" s="93"/>
      <c r="H64" s="93"/>
    </row>
    <row r="65" spans="1:8" ht="18" x14ac:dyDescent="0.25">
      <c r="A65" s="70"/>
      <c r="B65" s="70"/>
      <c r="C65" s="70"/>
      <c r="D65" s="70"/>
      <c r="E65" s="70"/>
      <c r="F65" s="70"/>
      <c r="G65" s="70"/>
      <c r="H65" s="70"/>
    </row>
    <row r="66" spans="1:8" x14ac:dyDescent="0.2">
      <c r="A66" s="67"/>
      <c r="B66" s="67"/>
      <c r="C66" s="67"/>
      <c r="D66" s="67"/>
      <c r="E66" s="67"/>
      <c r="F66" s="67"/>
      <c r="G66" s="67"/>
      <c r="H66" s="67"/>
    </row>
    <row r="67" spans="1:8" x14ac:dyDescent="0.2">
      <c r="A67" s="33" t="s">
        <v>1</v>
      </c>
      <c r="F67" s="62" t="s">
        <v>20</v>
      </c>
      <c r="G67" s="36">
        <f>(G4)</f>
        <v>42370</v>
      </c>
    </row>
    <row r="69" spans="1:8" x14ac:dyDescent="0.2">
      <c r="B69" s="32" t="s">
        <v>2</v>
      </c>
      <c r="C69" s="36">
        <f>(C6)</f>
        <v>42370</v>
      </c>
    </row>
    <row r="70" spans="1:8" x14ac:dyDescent="0.2">
      <c r="B70" s="32" t="s">
        <v>3</v>
      </c>
      <c r="C70" s="32">
        <f>C7</f>
        <v>0</v>
      </c>
    </row>
    <row r="71" spans="1:8" x14ac:dyDescent="0.2">
      <c r="B71" s="32" t="s">
        <v>46</v>
      </c>
      <c r="C71" s="32">
        <f>C8</f>
        <v>0</v>
      </c>
      <c r="D71" s="37" t="s">
        <v>47</v>
      </c>
      <c r="E71" s="32">
        <f>E8</f>
        <v>0</v>
      </c>
    </row>
    <row r="72" spans="1:8" x14ac:dyDescent="0.2">
      <c r="B72" s="32" t="s">
        <v>4</v>
      </c>
      <c r="C72" s="32">
        <f>C9</f>
        <v>0</v>
      </c>
    </row>
    <row r="74" spans="1:8" x14ac:dyDescent="0.2">
      <c r="A74" s="33" t="s">
        <v>5</v>
      </c>
      <c r="E74" s="71"/>
      <c r="F74" s="45"/>
      <c r="G74" s="45"/>
      <c r="H74" s="45"/>
    </row>
    <row r="75" spans="1:8" x14ac:dyDescent="0.2">
      <c r="A75" s="32" t="s">
        <v>6</v>
      </c>
      <c r="C75" s="89" t="str">
        <f>C12</f>
        <v>Huize test</v>
      </c>
      <c r="D75" s="90"/>
      <c r="E75" s="86"/>
      <c r="F75" s="86"/>
      <c r="G75" s="86"/>
      <c r="H75" s="87"/>
    </row>
    <row r="76" spans="1:8" s="37" customFormat="1" ht="5.0999999999999996" customHeight="1" x14ac:dyDescent="0.2">
      <c r="E76" s="72"/>
      <c r="F76" s="72"/>
      <c r="G76" s="72"/>
      <c r="H76" s="72"/>
    </row>
    <row r="77" spans="1:8" x14ac:dyDescent="0.2">
      <c r="A77" s="84" t="s">
        <v>7</v>
      </c>
      <c r="B77" s="85"/>
      <c r="C77" s="89">
        <f>C14</f>
        <v>0</v>
      </c>
      <c r="D77" s="90"/>
      <c r="E77" s="86"/>
      <c r="F77" s="86"/>
      <c r="G77" s="86"/>
      <c r="H77" s="87"/>
    </row>
    <row r="78" spans="1:8" s="37" customFormat="1" ht="5.0999999999999996" customHeight="1" x14ac:dyDescent="0.2">
      <c r="E78" s="72"/>
      <c r="F78" s="72"/>
      <c r="G78" s="72"/>
      <c r="H78" s="72"/>
    </row>
    <row r="79" spans="1:8" x14ac:dyDescent="0.2">
      <c r="A79" s="84" t="s">
        <v>8</v>
      </c>
      <c r="B79" s="85"/>
      <c r="C79" s="89">
        <f>C16</f>
        <v>0</v>
      </c>
      <c r="D79" s="90"/>
      <c r="E79" s="86"/>
      <c r="F79" s="86"/>
      <c r="G79" s="86"/>
      <c r="H79" s="87"/>
    </row>
    <row r="80" spans="1:8" x14ac:dyDescent="0.2">
      <c r="A80" s="40"/>
      <c r="B80" s="49"/>
      <c r="C80" s="49"/>
      <c r="D80" s="69"/>
      <c r="E80" s="40"/>
      <c r="F80" s="49"/>
      <c r="G80" s="49"/>
      <c r="H80" s="69"/>
    </row>
    <row r="81" spans="1:8" x14ac:dyDescent="0.2">
      <c r="A81" s="33" t="s">
        <v>9</v>
      </c>
      <c r="E81" s="40"/>
      <c r="F81" s="49"/>
      <c r="G81" s="49"/>
      <c r="H81" s="69"/>
    </row>
    <row r="82" spans="1:8" x14ac:dyDescent="0.2">
      <c r="A82" s="84" t="s">
        <v>10</v>
      </c>
      <c r="B82" s="85"/>
      <c r="C82" s="89" t="str">
        <f>C19</f>
        <v>Esmiralda Plezier</v>
      </c>
      <c r="D82" s="90"/>
      <c r="E82" s="40"/>
      <c r="F82" s="49"/>
      <c r="G82" s="49"/>
      <c r="H82" s="69"/>
    </row>
    <row r="83" spans="1:8" ht="5.0999999999999996" customHeight="1" x14ac:dyDescent="0.2">
      <c r="A83" s="37"/>
      <c r="B83" s="37"/>
      <c r="C83" s="37"/>
      <c r="D83" s="37"/>
      <c r="E83" s="40"/>
      <c r="F83" s="49"/>
      <c r="G83" s="49"/>
      <c r="H83" s="69"/>
    </row>
    <row r="84" spans="1:8" x14ac:dyDescent="0.2">
      <c r="A84" s="84" t="s">
        <v>7</v>
      </c>
      <c r="B84" s="85"/>
      <c r="C84" s="89" t="str">
        <f>C21</f>
        <v>Altijd welkom bij mij 99</v>
      </c>
      <c r="D84" s="90"/>
      <c r="E84" s="40"/>
      <c r="F84" s="49"/>
      <c r="G84" s="49"/>
      <c r="H84" s="69"/>
    </row>
    <row r="85" spans="1:8" ht="5.0999999999999996" customHeight="1" x14ac:dyDescent="0.2">
      <c r="A85" s="37"/>
      <c r="B85" s="37"/>
      <c r="C85" s="37"/>
      <c r="D85" s="37"/>
      <c r="E85" s="40"/>
      <c r="F85" s="49"/>
      <c r="G85" s="49"/>
      <c r="H85" s="69"/>
    </row>
    <row r="86" spans="1:8" x14ac:dyDescent="0.2">
      <c r="A86" s="84" t="s">
        <v>8</v>
      </c>
      <c r="B86" s="85"/>
      <c r="C86" s="89" t="str">
        <f>C23</f>
        <v>9999 XX In de Tilburgse Heuvelen</v>
      </c>
      <c r="D86" s="90"/>
      <c r="E86" s="40"/>
      <c r="F86" s="49"/>
      <c r="G86" s="49"/>
      <c r="H86" s="69"/>
    </row>
    <row r="87" spans="1:8" ht="5.0999999999999996" customHeight="1" x14ac:dyDescent="0.2">
      <c r="A87" s="40"/>
      <c r="B87" s="49"/>
      <c r="C87" s="49"/>
      <c r="D87" s="69"/>
      <c r="E87" s="40"/>
      <c r="F87" s="49"/>
      <c r="G87" s="49"/>
      <c r="H87" s="69"/>
    </row>
    <row r="88" spans="1:8" x14ac:dyDescent="0.2">
      <c r="A88" s="84" t="s">
        <v>50</v>
      </c>
      <c r="B88" s="88"/>
      <c r="C88" s="89" t="str">
        <f>C25</f>
        <v>Nederland</v>
      </c>
      <c r="D88" s="90"/>
      <c r="E88" s="40"/>
      <c r="F88" s="49"/>
      <c r="G88" s="45"/>
    </row>
    <row r="89" spans="1:8" x14ac:dyDescent="0.2">
      <c r="A89" s="40"/>
      <c r="B89" s="49"/>
      <c r="C89" s="45"/>
      <c r="E89" s="40"/>
      <c r="F89" s="49"/>
      <c r="G89" s="45"/>
    </row>
    <row r="91" spans="1:8" ht="5.0999999999999996" customHeight="1" x14ac:dyDescent="0.2">
      <c r="A91" s="41"/>
      <c r="B91" s="42"/>
      <c r="C91" s="42"/>
      <c r="D91" s="42"/>
      <c r="E91" s="42"/>
      <c r="F91" s="42"/>
      <c r="G91" s="42"/>
      <c r="H91" s="43"/>
    </row>
    <row r="92" spans="1:8" x14ac:dyDescent="0.2">
      <c r="A92" s="44" t="s">
        <v>11</v>
      </c>
      <c r="B92" s="45"/>
      <c r="C92" s="45"/>
      <c r="D92" s="45"/>
      <c r="E92" s="45"/>
      <c r="F92" s="45"/>
      <c r="G92" s="50">
        <f>G29</f>
        <v>41.32231404958678</v>
      </c>
      <c r="H92" s="46"/>
    </row>
    <row r="93" spans="1:8" x14ac:dyDescent="0.2">
      <c r="A93" s="47"/>
      <c r="B93" s="45"/>
      <c r="C93" s="45"/>
      <c r="D93" s="45"/>
      <c r="E93" s="45"/>
      <c r="F93" s="45"/>
      <c r="G93" s="45"/>
      <c r="H93" s="46"/>
    </row>
    <row r="94" spans="1:8" x14ac:dyDescent="0.2">
      <c r="A94" s="91" t="s">
        <v>12</v>
      </c>
      <c r="B94" s="86"/>
      <c r="C94" s="86" t="s">
        <v>13</v>
      </c>
      <c r="D94" s="86"/>
      <c r="E94" s="45"/>
      <c r="F94" s="50">
        <f>F31</f>
        <v>2.9752066115702478</v>
      </c>
      <c r="G94" s="45"/>
      <c r="H94" s="46"/>
    </row>
    <row r="95" spans="1:8" ht="5.0999999999999996" customHeight="1" x14ac:dyDescent="0.2">
      <c r="A95" s="48"/>
      <c r="B95" s="49"/>
      <c r="C95" s="49"/>
      <c r="D95" s="49"/>
      <c r="E95" s="45"/>
      <c r="F95" s="63"/>
      <c r="G95" s="45"/>
      <c r="H95" s="46"/>
    </row>
    <row r="96" spans="1:8" ht="13.5" thickBot="1" x14ac:dyDescent="0.25">
      <c r="A96" s="47"/>
      <c r="B96" s="45"/>
      <c r="C96" s="86" t="s">
        <v>14</v>
      </c>
      <c r="D96" s="86"/>
      <c r="E96" s="45"/>
      <c r="F96" s="51">
        <f>F32</f>
        <v>1.8181818181818183</v>
      </c>
      <c r="G96" s="52" t="s">
        <v>16</v>
      </c>
      <c r="H96" s="46"/>
    </row>
    <row r="97" spans="1:8" ht="5.0999999999999996" customHeight="1" thickTop="1" x14ac:dyDescent="0.2">
      <c r="A97" s="47"/>
      <c r="B97" s="45"/>
      <c r="C97" s="49"/>
      <c r="D97" s="49"/>
      <c r="E97" s="45"/>
      <c r="F97" s="45"/>
      <c r="G97" s="64"/>
      <c r="H97" s="46"/>
    </row>
    <row r="98" spans="1:8" ht="13.5" thickBot="1" x14ac:dyDescent="0.25">
      <c r="A98" s="47"/>
      <c r="B98" s="45"/>
      <c r="C98" s="86" t="s">
        <v>15</v>
      </c>
      <c r="D98" s="86"/>
      <c r="E98" s="45"/>
      <c r="F98" s="45"/>
      <c r="G98" s="51">
        <f>G33</f>
        <v>4.7933884297520661</v>
      </c>
      <c r="H98" s="53" t="s">
        <v>17</v>
      </c>
    </row>
    <row r="99" spans="1:8" ht="5.0999999999999996" customHeight="1" thickTop="1" x14ac:dyDescent="0.2">
      <c r="A99" s="47"/>
      <c r="B99" s="45"/>
      <c r="C99" s="49"/>
      <c r="D99" s="49"/>
      <c r="E99" s="45"/>
      <c r="F99" s="45"/>
      <c r="G99" s="65"/>
      <c r="H99" s="66"/>
    </row>
    <row r="100" spans="1:8" x14ac:dyDescent="0.2">
      <c r="A100" s="91" t="s">
        <v>18</v>
      </c>
      <c r="B100" s="86"/>
      <c r="C100" s="86"/>
      <c r="D100" s="86"/>
      <c r="E100" s="86"/>
      <c r="F100" s="85"/>
      <c r="G100" s="50">
        <f>G34</f>
        <v>36.528925619834716</v>
      </c>
      <c r="H100" s="46"/>
    </row>
    <row r="101" spans="1:8" ht="8.1" customHeight="1" x14ac:dyDescent="0.2">
      <c r="A101" s="48"/>
      <c r="B101" s="49"/>
      <c r="C101" s="49"/>
      <c r="D101" s="49"/>
      <c r="E101" s="49"/>
      <c r="F101" s="49"/>
      <c r="G101" s="45"/>
      <c r="H101" s="46"/>
    </row>
    <row r="102" spans="1:8" x14ac:dyDescent="0.2">
      <c r="A102" s="48" t="s">
        <v>48</v>
      </c>
      <c r="B102" s="49"/>
      <c r="C102" s="49"/>
      <c r="D102" s="68">
        <f>D36</f>
        <v>8.2644628099173563</v>
      </c>
      <c r="E102" s="55"/>
      <c r="F102" s="56" t="s">
        <v>21</v>
      </c>
      <c r="G102" s="45"/>
      <c r="H102" s="46"/>
    </row>
    <row r="103" spans="1:8" ht="5.0999999999999996" customHeight="1" x14ac:dyDescent="0.2">
      <c r="A103" s="57"/>
      <c r="B103" s="58"/>
      <c r="C103" s="58"/>
      <c r="D103" s="58"/>
      <c r="E103" s="58"/>
      <c r="F103" s="58"/>
      <c r="G103" s="59"/>
      <c r="H103" s="60"/>
    </row>
  </sheetData>
  <mergeCells count="47">
    <mergeCell ref="C32:D32"/>
    <mergeCell ref="C33:D33"/>
    <mergeCell ref="A16:B16"/>
    <mergeCell ref="E12:F12"/>
    <mergeCell ref="E14:F14"/>
    <mergeCell ref="E16:F16"/>
    <mergeCell ref="A21:B21"/>
    <mergeCell ref="C21:D21"/>
    <mergeCell ref="A23:B23"/>
    <mergeCell ref="C23:D23"/>
    <mergeCell ref="A1:H1"/>
    <mergeCell ref="A14:B14"/>
    <mergeCell ref="A31:B31"/>
    <mergeCell ref="C31:D31"/>
    <mergeCell ref="G12:H12"/>
    <mergeCell ref="G14:H14"/>
    <mergeCell ref="G16:H16"/>
    <mergeCell ref="C25:D25"/>
    <mergeCell ref="A19:B19"/>
    <mergeCell ref="C19:D19"/>
    <mergeCell ref="A100:F100"/>
    <mergeCell ref="A79:B79"/>
    <mergeCell ref="E79:F79"/>
    <mergeCell ref="A94:B94"/>
    <mergeCell ref="C94:D94"/>
    <mergeCell ref="C79:D79"/>
    <mergeCell ref="A82:B82"/>
    <mergeCell ref="C82:D82"/>
    <mergeCell ref="C84:D84"/>
    <mergeCell ref="A86:B86"/>
    <mergeCell ref="C96:D96"/>
    <mergeCell ref="C98:D98"/>
    <mergeCell ref="E77:F77"/>
    <mergeCell ref="A34:F34"/>
    <mergeCell ref="A43:H43"/>
    <mergeCell ref="E75:F75"/>
    <mergeCell ref="G75:H75"/>
    <mergeCell ref="A64:H64"/>
    <mergeCell ref="C75:D75"/>
    <mergeCell ref="C77:D77"/>
    <mergeCell ref="A77:B77"/>
    <mergeCell ref="G77:H77"/>
    <mergeCell ref="G79:H79"/>
    <mergeCell ref="A88:B88"/>
    <mergeCell ref="C88:D88"/>
    <mergeCell ref="A84:B84"/>
    <mergeCell ref="C86:D86"/>
  </mergeCells>
  <phoneticPr fontId="2" type="noConversion"/>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54"/>
  <sheetViews>
    <sheetView tabSelected="1" workbookViewId="0">
      <selection activeCell="B5" sqref="B5"/>
    </sheetView>
  </sheetViews>
  <sheetFormatPr defaultRowHeight="12.75" x14ac:dyDescent="0.2"/>
  <cols>
    <col min="1" max="1" width="35.5703125" style="3" customWidth="1"/>
    <col min="2" max="3" width="6" style="3" customWidth="1"/>
    <col min="4" max="4" width="3.85546875" style="3" customWidth="1"/>
    <col min="5" max="5" width="9.140625" style="3"/>
    <col min="6" max="6" width="11.140625" style="3" customWidth="1"/>
    <col min="7" max="8" width="9.140625" style="3"/>
    <col min="9" max="9" width="10" style="3" customWidth="1"/>
    <col min="10" max="10" width="27.140625" style="3" customWidth="1"/>
    <col min="11" max="16384" width="9.140625" style="3"/>
  </cols>
  <sheetData>
    <row r="2" spans="1:11" x14ac:dyDescent="0.2">
      <c r="A2" t="s">
        <v>23</v>
      </c>
      <c r="B2"/>
      <c r="C2"/>
      <c r="D2"/>
      <c r="E2"/>
      <c r="F2"/>
      <c r="G2"/>
      <c r="H2"/>
      <c r="I2"/>
      <c r="J2"/>
    </row>
    <row r="3" spans="1:11" x14ac:dyDescent="0.2">
      <c r="A3" s="11"/>
      <c r="B3" s="11"/>
      <c r="C3" s="11"/>
      <c r="D3" s="12"/>
      <c r="E3" s="12"/>
      <c r="F3" s="12"/>
      <c r="G3" s="12"/>
      <c r="H3" s="12"/>
      <c r="I3" s="12"/>
      <c r="J3" s="12"/>
    </row>
    <row r="4" spans="1:11" x14ac:dyDescent="0.2">
      <c r="A4" s="11" t="s">
        <v>24</v>
      </c>
      <c r="B4" s="13">
        <v>100</v>
      </c>
      <c r="C4" s="11"/>
      <c r="D4" s="12"/>
      <c r="E4" s="12" t="s">
        <v>25</v>
      </c>
      <c r="F4" s="14"/>
      <c r="G4" s="14">
        <f>B4</f>
        <v>100</v>
      </c>
      <c r="H4" s="14"/>
      <c r="I4" s="12"/>
      <c r="J4" s="12"/>
    </row>
    <row r="5" spans="1:11" x14ac:dyDescent="0.2">
      <c r="A5" s="11"/>
      <c r="B5" s="11"/>
      <c r="C5" s="11"/>
      <c r="D5" s="12"/>
      <c r="E5" s="12" t="s">
        <v>26</v>
      </c>
      <c r="F5" s="14"/>
      <c r="G5" s="15">
        <f>G4/121*21</f>
        <v>17.355371900826448</v>
      </c>
      <c r="H5" s="14"/>
      <c r="I5" s="12"/>
      <c r="J5" s="12"/>
    </row>
    <row r="6" spans="1:11" x14ac:dyDescent="0.2">
      <c r="A6" s="11" t="s">
        <v>27</v>
      </c>
      <c r="B6" s="16" t="s">
        <v>28</v>
      </c>
      <c r="C6" s="11"/>
      <c r="D6" s="12"/>
      <c r="E6" s="12" t="s">
        <v>29</v>
      </c>
      <c r="F6" s="14"/>
      <c r="G6" s="14">
        <f>G4-G5</f>
        <v>82.644628099173559</v>
      </c>
      <c r="H6" s="14"/>
      <c r="I6" s="14"/>
      <c r="J6" s="12"/>
    </row>
    <row r="7" spans="1:11" x14ac:dyDescent="0.2">
      <c r="A7" s="11"/>
      <c r="B7" s="75">
        <v>50</v>
      </c>
      <c r="C7" s="11"/>
      <c r="D7" s="12"/>
      <c r="E7" s="12"/>
      <c r="F7" s="12"/>
      <c r="G7" s="12"/>
      <c r="H7" s="12"/>
      <c r="I7" s="12"/>
      <c r="J7" s="12"/>
    </row>
    <row r="8" spans="1:11" x14ac:dyDescent="0.2">
      <c r="A8" s="11"/>
      <c r="B8" s="77" t="s">
        <v>30</v>
      </c>
      <c r="C8" s="26"/>
      <c r="D8" s="14"/>
      <c r="E8" s="12"/>
      <c r="F8" s="12"/>
      <c r="G8" s="12"/>
      <c r="H8" s="12"/>
      <c r="I8" s="12"/>
      <c r="J8" s="12"/>
    </row>
    <row r="9" spans="1:11" x14ac:dyDescent="0.2">
      <c r="A9" s="11"/>
      <c r="B9" s="76">
        <v>50</v>
      </c>
      <c r="C9" s="11"/>
      <c r="D9" s="1"/>
      <c r="E9" s="12"/>
      <c r="F9" s="12"/>
      <c r="G9" s="12"/>
      <c r="H9" s="12"/>
      <c r="I9" s="12"/>
      <c r="J9" s="12"/>
    </row>
    <row r="10" spans="1:11" x14ac:dyDescent="0.2">
      <c r="A10" s="11"/>
      <c r="B10" s="11"/>
      <c r="C10" s="11"/>
      <c r="D10" s="12"/>
      <c r="E10" s="12"/>
      <c r="F10" s="12"/>
      <c r="G10" s="12"/>
      <c r="H10" s="12"/>
      <c r="I10" s="12"/>
      <c r="J10" s="12"/>
    </row>
    <row r="11" spans="1:11" x14ac:dyDescent="0.2">
      <c r="A11" s="25" t="s">
        <v>58</v>
      </c>
      <c r="B11" s="13">
        <v>9</v>
      </c>
      <c r="C11" s="11"/>
      <c r="D11" s="12"/>
      <c r="E11" s="12"/>
      <c r="F11" s="12"/>
      <c r="G11" s="12"/>
      <c r="H11" s="12"/>
      <c r="I11" s="12"/>
      <c r="J11" s="12"/>
    </row>
    <row r="12" spans="1:11" x14ac:dyDescent="0.2">
      <c r="A12" s="11"/>
      <c r="B12" s="11"/>
      <c r="C12" s="11"/>
      <c r="D12" s="12"/>
      <c r="E12" s="12"/>
      <c r="F12" s="14" t="s">
        <v>31</v>
      </c>
      <c r="G12" s="14"/>
      <c r="H12" s="14" t="s">
        <v>30</v>
      </c>
      <c r="I12" s="14"/>
      <c r="J12" s="12"/>
    </row>
    <row r="13" spans="1:11" x14ac:dyDescent="0.2">
      <c r="A13" s="11" t="s">
        <v>32</v>
      </c>
      <c r="B13" s="13"/>
      <c r="C13" s="11"/>
      <c r="D13" s="12"/>
      <c r="E13" s="12" t="s">
        <v>33</v>
      </c>
      <c r="F13" s="17">
        <f>B7</f>
        <v>50</v>
      </c>
      <c r="G13" s="17" t="s">
        <v>34</v>
      </c>
      <c r="H13" s="17">
        <f>B9</f>
        <v>50</v>
      </c>
      <c r="I13" s="14" t="s">
        <v>34</v>
      </c>
      <c r="J13" s="78">
        <f>SUM(F13,H13)</f>
        <v>100</v>
      </c>
      <c r="K13" s="79"/>
    </row>
    <row r="14" spans="1:11" x14ac:dyDescent="0.2">
      <c r="A14" s="11"/>
      <c r="B14" s="18"/>
      <c r="C14" s="18"/>
      <c r="D14" s="12"/>
      <c r="E14" s="12"/>
      <c r="F14" s="14">
        <f>G6/100*F13</f>
        <v>41.32231404958678</v>
      </c>
      <c r="G14" s="14"/>
      <c r="H14" s="14">
        <f>G6/100*H13</f>
        <v>41.32231404958678</v>
      </c>
      <c r="I14" s="14"/>
      <c r="J14" s="12" t="s">
        <v>35</v>
      </c>
    </row>
    <row r="15" spans="1:11" x14ac:dyDescent="0.2">
      <c r="A15" s="11" t="s">
        <v>36</v>
      </c>
      <c r="B15" s="13"/>
      <c r="C15" s="11"/>
      <c r="D15" s="12"/>
      <c r="E15" s="12"/>
      <c r="F15" s="14"/>
      <c r="G15" s="14"/>
      <c r="H15" s="19">
        <f>B13-B18</f>
        <v>0</v>
      </c>
      <c r="I15" s="12"/>
      <c r="J15" s="12" t="s">
        <v>37</v>
      </c>
    </row>
    <row r="16" spans="1:11" x14ac:dyDescent="0.2">
      <c r="A16" s="11"/>
      <c r="B16" s="11"/>
      <c r="C16" s="11"/>
      <c r="D16" s="12"/>
      <c r="E16" s="12"/>
      <c r="F16" s="14"/>
      <c r="G16" s="14"/>
      <c r="H16" s="74">
        <f>B15/1.21</f>
        <v>0</v>
      </c>
      <c r="I16" s="12"/>
      <c r="J16" s="12" t="s">
        <v>36</v>
      </c>
    </row>
    <row r="17" spans="1:10" x14ac:dyDescent="0.2">
      <c r="A17" s="11" t="s">
        <v>38</v>
      </c>
      <c r="B17" s="11"/>
      <c r="C17" s="11"/>
      <c r="D17" s="12"/>
      <c r="E17" s="12"/>
      <c r="F17" s="14"/>
      <c r="G17" s="14"/>
      <c r="H17" s="14">
        <f>SUM(H14:H16)</f>
        <v>41.32231404958678</v>
      </c>
      <c r="I17" s="12"/>
      <c r="J17" s="12" t="s">
        <v>39</v>
      </c>
    </row>
    <row r="18" spans="1:10" x14ac:dyDescent="0.2">
      <c r="A18" s="11"/>
      <c r="B18" s="14">
        <f>B13/121*21</f>
        <v>0</v>
      </c>
      <c r="C18" s="11"/>
      <c r="D18" s="12"/>
      <c r="E18" s="12"/>
      <c r="F18" s="14"/>
      <c r="G18" s="14"/>
      <c r="H18" s="15">
        <f>H17/100*20</f>
        <v>8.2644628099173563</v>
      </c>
      <c r="I18" s="14"/>
      <c r="J18" s="14" t="s">
        <v>21</v>
      </c>
    </row>
    <row r="19" spans="1:10" x14ac:dyDescent="0.2">
      <c r="A19" s="11"/>
      <c r="B19" s="11"/>
      <c r="C19" s="11"/>
      <c r="D19" s="12"/>
      <c r="E19" s="12"/>
      <c r="F19" s="14"/>
      <c r="G19" s="14"/>
      <c r="H19" s="14">
        <f>H17-H18</f>
        <v>33.057851239669425</v>
      </c>
      <c r="I19" s="14"/>
      <c r="J19" s="14" t="s">
        <v>40</v>
      </c>
    </row>
    <row r="20" spans="1:10" x14ac:dyDescent="0.2">
      <c r="A20" s="25" t="s">
        <v>52</v>
      </c>
      <c r="B20" s="19">
        <f>B15/121*21</f>
        <v>0</v>
      </c>
      <c r="C20" s="11"/>
      <c r="D20" s="12"/>
      <c r="E20" s="12"/>
      <c r="F20" s="14"/>
      <c r="G20" s="14"/>
      <c r="H20" s="12"/>
      <c r="I20" s="20">
        <f>H19/100*B11</f>
        <v>2.9752066115702478</v>
      </c>
      <c r="J20" s="14" t="s">
        <v>13</v>
      </c>
    </row>
    <row r="21" spans="1:10" x14ac:dyDescent="0.2">
      <c r="A21" s="11"/>
      <c r="B21" s="11"/>
      <c r="C21" s="11"/>
      <c r="D21" s="12"/>
      <c r="E21" s="12"/>
      <c r="F21" s="14"/>
      <c r="G21" s="14"/>
      <c r="H21" s="12"/>
      <c r="I21" s="21">
        <f>H19/100*5.5</f>
        <v>1.8181818181818183</v>
      </c>
      <c r="J21" s="14" t="s">
        <v>14</v>
      </c>
    </row>
    <row r="22" spans="1:10" x14ac:dyDescent="0.2">
      <c r="A22" s="11"/>
      <c r="B22" s="11"/>
      <c r="C22" s="11"/>
      <c r="D22" s="12"/>
      <c r="E22" s="12"/>
      <c r="F22" s="14"/>
      <c r="G22" s="14"/>
      <c r="H22" s="14"/>
      <c r="I22" s="20">
        <f>SUM(I20:I21)</f>
        <v>4.7933884297520661</v>
      </c>
      <c r="J22" s="14" t="s">
        <v>15</v>
      </c>
    </row>
    <row r="23" spans="1:10" x14ac:dyDescent="0.2">
      <c r="A23" s="11"/>
      <c r="B23" s="11"/>
      <c r="C23" s="11"/>
      <c r="D23" s="12"/>
      <c r="E23" s="12"/>
      <c r="F23" s="14"/>
      <c r="G23" s="14"/>
      <c r="H23" s="28">
        <f>H19</f>
        <v>33.057851239669425</v>
      </c>
      <c r="I23" s="14"/>
      <c r="J23" s="12"/>
    </row>
    <row r="24" spans="1:10" x14ac:dyDescent="0.2">
      <c r="A24" s="11"/>
      <c r="B24" s="11"/>
      <c r="C24" s="11"/>
      <c r="D24" s="12"/>
      <c r="E24" s="12"/>
      <c r="F24" s="14"/>
      <c r="G24" s="14"/>
      <c r="H24" s="29">
        <f>I22</f>
        <v>4.7933884297520661</v>
      </c>
      <c r="I24" s="1"/>
      <c r="J24" s="12" t="s">
        <v>41</v>
      </c>
    </row>
    <row r="25" spans="1:10" x14ac:dyDescent="0.2">
      <c r="A25" s="11"/>
      <c r="B25" s="11"/>
      <c r="C25" s="11"/>
      <c r="D25" s="12"/>
      <c r="E25" s="12"/>
      <c r="F25" s="12"/>
      <c r="G25" s="12"/>
      <c r="H25" s="28">
        <f>H23-H24</f>
        <v>28.264462809917358</v>
      </c>
      <c r="I25" s="1"/>
      <c r="J25" s="12"/>
    </row>
    <row r="26" spans="1:10" x14ac:dyDescent="0.2">
      <c r="A26" s="11"/>
      <c r="B26" s="11"/>
      <c r="C26" s="11"/>
      <c r="D26" s="12"/>
      <c r="E26" s="12"/>
      <c r="F26" s="12"/>
      <c r="G26" s="12"/>
      <c r="H26" s="30">
        <f>H18</f>
        <v>8.2644628099173563</v>
      </c>
      <c r="I26" s="14"/>
      <c r="J26" s="12" t="s">
        <v>21</v>
      </c>
    </row>
    <row r="27" spans="1:10" ht="13.5" thickBot="1" x14ac:dyDescent="0.25">
      <c r="A27" s="11"/>
      <c r="B27" s="11"/>
      <c r="C27" s="11"/>
      <c r="D27" s="12"/>
      <c r="E27" s="12"/>
      <c r="F27" s="12"/>
      <c r="G27" s="12"/>
      <c r="H27" s="31">
        <f>H25+H26</f>
        <v>36.528925619834716</v>
      </c>
      <c r="I27" s="12"/>
      <c r="J27" s="22" t="s">
        <v>22</v>
      </c>
    </row>
    <row r="28" spans="1:10" ht="13.5" thickTop="1" x14ac:dyDescent="0.2">
      <c r="A28" s="11"/>
      <c r="B28" s="11"/>
      <c r="C28" s="11"/>
      <c r="D28" s="12"/>
      <c r="E28" s="12"/>
      <c r="F28" s="12"/>
      <c r="G28" s="12"/>
      <c r="H28" s="27"/>
      <c r="I28" s="12"/>
      <c r="J28" s="12"/>
    </row>
    <row r="29" spans="1:10" s="81" customFormat="1" x14ac:dyDescent="0.2">
      <c r="A29" s="80"/>
      <c r="F29" s="82"/>
    </row>
    <row r="30" spans="1:10" s="81" customFormat="1" hidden="1" x14ac:dyDescent="0.2">
      <c r="A30" s="83"/>
      <c r="B30" s="81">
        <v>9</v>
      </c>
      <c r="F30" s="82"/>
    </row>
    <row r="31" spans="1:10" s="81" customFormat="1" hidden="1" x14ac:dyDescent="0.2">
      <c r="A31" s="83"/>
      <c r="B31" s="81">
        <v>36</v>
      </c>
      <c r="F31" s="82"/>
    </row>
    <row r="32" spans="1:10" s="81" customFormat="1" x14ac:dyDescent="0.2">
      <c r="A32" s="83"/>
      <c r="F32" s="82"/>
    </row>
    <row r="33" spans="3:6" x14ac:dyDescent="0.2">
      <c r="F33" s="6"/>
    </row>
    <row r="36" spans="3:6" x14ac:dyDescent="0.2">
      <c r="C36" s="2"/>
    </row>
    <row r="38" spans="3:6" x14ac:dyDescent="0.2">
      <c r="D38" s="7"/>
    </row>
    <row r="41" spans="3:6" x14ac:dyDescent="0.2">
      <c r="D41" s="8"/>
    </row>
    <row r="43" spans="3:6" x14ac:dyDescent="0.2">
      <c r="D43" s="9"/>
    </row>
    <row r="46" spans="3:6" x14ac:dyDescent="0.2">
      <c r="D46" s="4"/>
    </row>
    <row r="47" spans="3:6" x14ac:dyDescent="0.2">
      <c r="D47" s="5"/>
      <c r="E47" s="4"/>
    </row>
    <row r="48" spans="3:6" x14ac:dyDescent="0.2">
      <c r="D48" s="5"/>
      <c r="E48" s="4"/>
    </row>
    <row r="49" spans="4:6" x14ac:dyDescent="0.2">
      <c r="D49" s="10"/>
      <c r="E49" s="5"/>
    </row>
    <row r="51" spans="4:6" x14ac:dyDescent="0.2">
      <c r="E51" s="4"/>
      <c r="F51" s="4"/>
    </row>
    <row r="52" spans="4:6" x14ac:dyDescent="0.2">
      <c r="E52" s="4"/>
      <c r="F52" s="4"/>
    </row>
    <row r="53" spans="4:6" x14ac:dyDescent="0.2">
      <c r="F53" s="4"/>
    </row>
    <row r="54" spans="4:6" x14ac:dyDescent="0.2">
      <c r="F54" s="6"/>
    </row>
  </sheetData>
  <phoneticPr fontId="2" type="noConversion"/>
  <conditionalFormatting sqref="J13">
    <cfRule type="cellIs" dxfId="1" priority="1" stopIfTrue="1" operator="equal">
      <formula>100</formula>
    </cfRule>
    <cfRule type="cellIs" dxfId="0" priority="2" stopIfTrue="1" operator="notEqual">
      <formula>100</formula>
    </cfRule>
  </conditionalFormatting>
  <dataValidations count="2">
    <dataValidation errorStyle="warning" allowBlank="1" showInputMessage="1" showErrorMessage="1" promptTitle="Let op!" prompt="Bij het invoeren van deze verdeling zorg voor een totale verdeling van 100%" sqref="B7"/>
    <dataValidation type="list" errorStyle="warning" allowBlank="1" showErrorMessage="1" errorTitle="Onjuiste waarde" error="Let op, u kunt alleen kiezen uit 9 of 36" promptTitle="Loonheffing" prompt="U kunt alleen kiezen uit 9 of 36." sqref="B11">
      <formula1>$B$30:$B$31</formula1>
    </dataValidation>
  </dataValidations>
  <pageMargins left="0.75" right="0.75" top="1" bottom="1" header="0.5" footer="0.5"/>
  <pageSetup paperSize="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5"/>
  <sheetViews>
    <sheetView workbookViewId="0">
      <selection activeCell="H9" sqref="H9"/>
    </sheetView>
  </sheetViews>
  <sheetFormatPr defaultRowHeight="12.75" x14ac:dyDescent="0.2"/>
  <cols>
    <col min="3" max="3" width="29.85546875" bestFit="1" customWidth="1"/>
    <col min="7" max="7" width="18" bestFit="1" customWidth="1"/>
  </cols>
  <sheetData>
    <row r="2" spans="1:10" x14ac:dyDescent="0.2">
      <c r="A2" s="23"/>
      <c r="B2" s="23"/>
      <c r="C2" s="23"/>
      <c r="D2" s="23"/>
      <c r="E2" s="23"/>
      <c r="F2" s="23"/>
      <c r="G2" s="23"/>
      <c r="H2" s="23"/>
      <c r="I2" s="23"/>
      <c r="J2" s="23"/>
    </row>
    <row r="3" spans="1:10" x14ac:dyDescent="0.2">
      <c r="A3" s="23" t="s">
        <v>42</v>
      </c>
      <c r="B3" s="23"/>
      <c r="C3" s="23"/>
      <c r="D3" s="23"/>
      <c r="E3" s="23"/>
      <c r="F3" s="23"/>
      <c r="G3" s="23"/>
      <c r="H3" s="23"/>
      <c r="I3" s="23"/>
      <c r="J3" s="23"/>
    </row>
    <row r="4" spans="1:10" x14ac:dyDescent="0.2">
      <c r="A4" s="23"/>
      <c r="B4" s="23"/>
      <c r="C4" s="23"/>
      <c r="D4" s="23"/>
      <c r="E4" s="23"/>
      <c r="F4" s="23"/>
      <c r="G4" s="23"/>
      <c r="H4" s="23"/>
      <c r="I4" s="23"/>
      <c r="J4" s="23"/>
    </row>
    <row r="5" spans="1:10" x14ac:dyDescent="0.2">
      <c r="A5" s="23"/>
      <c r="B5" s="23"/>
      <c r="C5" s="23"/>
      <c r="D5" s="23"/>
      <c r="E5" s="23"/>
      <c r="F5" s="23"/>
      <c r="G5" s="23"/>
      <c r="H5" s="23"/>
      <c r="I5" s="23"/>
      <c r="J5" s="23"/>
    </row>
    <row r="6" spans="1:10" x14ac:dyDescent="0.2">
      <c r="A6" s="23"/>
      <c r="B6" s="12"/>
      <c r="C6" s="12"/>
      <c r="D6" s="12"/>
      <c r="E6" s="12"/>
      <c r="F6" s="12"/>
      <c r="G6" s="12"/>
      <c r="H6" s="12"/>
      <c r="I6" s="12"/>
      <c r="J6" s="23"/>
    </row>
    <row r="7" spans="1:10" x14ac:dyDescent="0.2">
      <c r="A7" s="23"/>
      <c r="B7" s="12"/>
      <c r="C7" s="12" t="s">
        <v>43</v>
      </c>
      <c r="D7" s="14">
        <f>'Berekening bruto netto'!G5</f>
        <v>17.355371900826448</v>
      </c>
      <c r="E7" s="12"/>
      <c r="F7" s="12"/>
      <c r="G7" s="12" t="s">
        <v>13</v>
      </c>
      <c r="H7" s="14">
        <f>'Berekening bruto netto'!I20</f>
        <v>2.9752066115702478</v>
      </c>
      <c r="I7" s="12"/>
      <c r="J7" s="23"/>
    </row>
    <row r="8" spans="1:10" x14ac:dyDescent="0.2">
      <c r="A8" s="23"/>
      <c r="B8" s="12"/>
      <c r="C8" s="73" t="s">
        <v>51</v>
      </c>
      <c r="D8" s="14">
        <f>'Berekening bruto netto'!B18</f>
        <v>0</v>
      </c>
      <c r="E8" s="12"/>
      <c r="F8" s="12"/>
      <c r="G8" s="12"/>
      <c r="H8" s="14"/>
      <c r="I8" s="12"/>
      <c r="J8" s="23"/>
    </row>
    <row r="9" spans="1:10" x14ac:dyDescent="0.2">
      <c r="A9" s="23"/>
      <c r="B9" s="12"/>
      <c r="C9" s="12" t="s">
        <v>44</v>
      </c>
      <c r="D9" s="14">
        <f>'Berekening bruto netto'!H16*21%</f>
        <v>0</v>
      </c>
      <c r="E9" s="12"/>
      <c r="F9" s="12"/>
      <c r="G9" s="12" t="s">
        <v>14</v>
      </c>
      <c r="H9" s="14">
        <f>'Berekening bruto netto'!I21</f>
        <v>1.8181818181818183</v>
      </c>
      <c r="I9" s="12"/>
      <c r="J9" s="23"/>
    </row>
    <row r="10" spans="1:10" ht="13.5" thickBot="1" x14ac:dyDescent="0.25">
      <c r="A10" s="23"/>
      <c r="B10" s="12"/>
      <c r="C10" s="12" t="s">
        <v>45</v>
      </c>
      <c r="D10" s="24">
        <f>SUM(D7:D9)</f>
        <v>17.355371900826448</v>
      </c>
      <c r="E10" s="12"/>
      <c r="F10" s="12"/>
      <c r="G10" s="12" t="s">
        <v>39</v>
      </c>
      <c r="H10" s="24">
        <f>H7+H9</f>
        <v>4.7933884297520661</v>
      </c>
      <c r="I10" s="12"/>
      <c r="J10" s="23"/>
    </row>
    <row r="11" spans="1:10" ht="13.5" thickTop="1" x14ac:dyDescent="0.2">
      <c r="A11" s="23"/>
      <c r="B11" s="12"/>
      <c r="C11" s="12"/>
      <c r="D11" s="12"/>
      <c r="E11" s="12"/>
      <c r="F11" s="12"/>
      <c r="G11" s="12"/>
      <c r="H11" s="12"/>
      <c r="I11" s="12"/>
      <c r="J11" s="23"/>
    </row>
    <row r="12" spans="1:10" x14ac:dyDescent="0.2">
      <c r="A12" s="23"/>
      <c r="B12" s="23"/>
      <c r="C12" s="23"/>
      <c r="D12" s="23"/>
      <c r="E12" s="23"/>
      <c r="F12" s="23"/>
      <c r="G12" s="23"/>
      <c r="H12" s="23"/>
      <c r="I12" s="23"/>
      <c r="J12" s="23"/>
    </row>
    <row r="13" spans="1:10" x14ac:dyDescent="0.2">
      <c r="A13" s="23"/>
      <c r="B13" s="23"/>
      <c r="C13" s="23"/>
      <c r="D13" s="23"/>
      <c r="E13" s="23"/>
      <c r="F13" s="23"/>
      <c r="G13" s="23"/>
      <c r="H13" s="23"/>
      <c r="I13" s="23"/>
      <c r="J13" s="23"/>
    </row>
    <row r="14" spans="1:10" x14ac:dyDescent="0.2">
      <c r="A14" s="23"/>
      <c r="B14" s="23"/>
      <c r="C14" s="23"/>
      <c r="D14" s="23"/>
      <c r="E14" s="23"/>
      <c r="F14" s="23"/>
      <c r="G14" s="23"/>
      <c r="H14" s="23"/>
      <c r="I14" s="23"/>
      <c r="J14" s="23"/>
    </row>
    <row r="15" spans="1:10" x14ac:dyDescent="0.2">
      <c r="A15" s="23"/>
      <c r="B15" s="23"/>
      <c r="C15" s="23"/>
      <c r="D15" s="23"/>
      <c r="E15" s="23"/>
      <c r="F15" s="23"/>
      <c r="G15" s="23"/>
      <c r="H15" s="23"/>
      <c r="I15" s="23"/>
      <c r="J15" s="23"/>
    </row>
    <row r="16" spans="1:10" x14ac:dyDescent="0.2">
      <c r="A16" s="23"/>
      <c r="B16" s="23"/>
      <c r="C16" s="23"/>
      <c r="D16" s="23"/>
      <c r="E16" s="23"/>
      <c r="F16" s="23"/>
      <c r="G16" s="23"/>
      <c r="H16" s="23"/>
      <c r="I16" s="23"/>
      <c r="J16" s="23"/>
    </row>
    <row r="17" spans="1:10" x14ac:dyDescent="0.2">
      <c r="A17" s="23"/>
      <c r="B17" s="23"/>
      <c r="C17" s="23"/>
      <c r="D17" s="23"/>
      <c r="E17" s="23"/>
      <c r="F17" s="23"/>
      <c r="G17" s="23"/>
      <c r="H17" s="23"/>
      <c r="I17" s="23"/>
      <c r="J17" s="23"/>
    </row>
    <row r="18" spans="1:10" x14ac:dyDescent="0.2">
      <c r="A18" s="23"/>
      <c r="B18" s="23"/>
      <c r="C18" s="23"/>
      <c r="D18" s="23"/>
      <c r="E18" s="23"/>
      <c r="F18" s="23"/>
      <c r="G18" s="23"/>
      <c r="H18" s="23"/>
      <c r="I18" s="23"/>
      <c r="J18" s="23"/>
    </row>
    <row r="19" spans="1:10" x14ac:dyDescent="0.2">
      <c r="A19" s="23"/>
      <c r="B19" s="23"/>
      <c r="C19" s="23"/>
      <c r="D19" s="23"/>
      <c r="E19" s="23"/>
      <c r="F19" s="23"/>
      <c r="G19" s="23"/>
      <c r="H19" s="23"/>
      <c r="I19" s="23"/>
      <c r="J19" s="23"/>
    </row>
    <row r="20" spans="1:10" x14ac:dyDescent="0.2">
      <c r="A20" s="23"/>
      <c r="B20" s="23"/>
      <c r="C20" s="23"/>
      <c r="D20" s="23"/>
      <c r="E20" s="23"/>
      <c r="F20" s="23"/>
      <c r="G20" s="23"/>
      <c r="H20" s="23"/>
      <c r="I20" s="23"/>
      <c r="J20" s="23"/>
    </row>
    <row r="21" spans="1:10" x14ac:dyDescent="0.2">
      <c r="A21" s="23"/>
      <c r="B21" s="23"/>
      <c r="C21" s="23"/>
      <c r="D21" s="23"/>
      <c r="E21" s="23"/>
      <c r="F21" s="23"/>
      <c r="G21" s="23"/>
      <c r="H21" s="23"/>
      <c r="I21" s="23"/>
      <c r="J21" s="23"/>
    </row>
    <row r="22" spans="1:10" x14ac:dyDescent="0.2">
      <c r="A22" s="23"/>
      <c r="B22" s="23"/>
      <c r="C22" s="23"/>
      <c r="D22" s="23"/>
      <c r="E22" s="23"/>
      <c r="F22" s="23"/>
      <c r="G22" s="23"/>
      <c r="H22" s="23"/>
      <c r="I22" s="23"/>
      <c r="J22" s="23"/>
    </row>
    <row r="23" spans="1:10" x14ac:dyDescent="0.2">
      <c r="A23" s="23"/>
      <c r="B23" s="23"/>
      <c r="C23" s="23"/>
      <c r="D23" s="23"/>
      <c r="E23" s="23"/>
      <c r="F23" s="23"/>
      <c r="G23" s="23"/>
      <c r="H23" s="23"/>
      <c r="I23" s="23"/>
      <c r="J23" s="23"/>
    </row>
    <row r="24" spans="1:10" x14ac:dyDescent="0.2">
      <c r="A24" s="23"/>
      <c r="B24" s="23"/>
      <c r="C24" s="23"/>
      <c r="D24" s="23"/>
      <c r="E24" s="23"/>
      <c r="F24" s="23"/>
      <c r="G24" s="23"/>
      <c r="H24" s="23"/>
      <c r="I24" s="23"/>
      <c r="J24" s="23"/>
    </row>
    <row r="25" spans="1:10" x14ac:dyDescent="0.2">
      <c r="A25" s="23"/>
      <c r="B25" s="23"/>
      <c r="C25" s="23"/>
      <c r="D25" s="23"/>
      <c r="E25" s="23"/>
      <c r="F25" s="23"/>
      <c r="G25" s="23"/>
      <c r="H25" s="23"/>
      <c r="I25" s="23"/>
      <c r="J25" s="23"/>
    </row>
  </sheetData>
  <phoneticPr fontId="2" type="noConversion"/>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Uitbetaaloverzicht seksw.</vt:lpstr>
      <vt:lpstr>Berekening bruto netto</vt:lpstr>
      <vt:lpstr>Afdrachten door de exploitant</vt:lpstr>
    </vt:vector>
  </TitlesOfParts>
  <Company>M.F.A.D.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OPS rekentool 01.02 08-03-08</dc:title>
  <dc:subject>Opting-in seksbranche</dc:subject>
  <dc:creator>http://www.opting-in.info</dc:creator>
  <cp:keywords>0900-9959959</cp:keywords>
  <dc:description>Aan deze rekentool kunnen geen rechten worden ontleend in welke vorm dan ook, de auteur is ook niet verantwoordelijk voor schade in wat voor vorm dan ook veroorzaakt door gebruik van deze tool.
Deze is uitsluitend bedoeld als hulpmiddel.</dc:description>
  <cp:lastModifiedBy>Marwin Slaats</cp:lastModifiedBy>
  <cp:lastPrinted>2013-12-20T11:47:44Z</cp:lastPrinted>
  <dcterms:created xsi:type="dcterms:W3CDTF">2008-03-08T11:38:50Z</dcterms:created>
  <dcterms:modified xsi:type="dcterms:W3CDTF">2015-12-30T12:01:09Z</dcterms:modified>
</cp:coreProperties>
</file>